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name="Start Here" sheetId="1" state="visible" r:id="rId1"/>
    <sheet name="Fast RFP" sheetId="2" state="visible" r:id="rId2"/>
    <sheet name="Detailed RFP" sheetId="3" state="visible" r:id="rId3"/>
    <sheet name="Cost Model" sheetId="4" state="visible" r:id="rId4"/>
    <sheet name="Scoring Matrix" sheetId="5" state="visible" r:id="rId5"/>
    <sheet name="Scoring Guide" sheetId="6" state="visible" r:id="rId6"/>
  </sheets>
  <definedNames>
    <definedName name="_xlnm._FilterDatabase" localSheetId="1" hidden="1">'Fast RFP'!$B$5:$I$57</definedName>
    <definedName name="_xlnm._FilterDatabase" localSheetId="2" hidden="1">'Detailed RFP'!$B$5:$I$85</definedName>
  </definedNames>
  <calcPr calcId="124519" fullCalcOnLoad="1" refMode="A1" iterate="0" iterateCount="100" iterateDelta="0.0001"/>
</workbook>
</file>

<file path=xl/styles.xml><?xml version="1.0" encoding="utf-8"?>
<styleSheet xmlns="http://schemas.openxmlformats.org/spreadsheetml/2006/main">
  <numFmts count="3">
    <numFmt numFmtId="164" formatCode="0.0"/>
    <numFmt numFmtId="165" formatCode="0.0%"/>
    <numFmt numFmtId="166" formatCode="0.0000"/>
  </numFmts>
  <fonts count="17">
    <font>
      <name val="Calibri"/>
      <charset val="1"/>
      <family val="2"/>
      <color theme="1"/>
      <sz val="11"/>
    </font>
    <font>
      <name val="Arial"/>
      <family val="0"/>
      <sz val="10"/>
    </font>
    <font>
      <name val="Arial"/>
      <family val="0"/>
      <sz val="10"/>
    </font>
    <font>
      <name val="Arial"/>
      <family val="0"/>
      <sz val="10"/>
    </font>
    <font>
      <name val="Arial"/>
      <charset val="1"/>
      <family val="0"/>
      <b val="1"/>
      <color rgb="FF2F5D3F"/>
      <sz val="16"/>
    </font>
    <font>
      <name val="Arial"/>
      <charset val="1"/>
      <family val="0"/>
      <i val="1"/>
      <color rgb="FF2B2622"/>
      <sz val="9"/>
    </font>
    <font>
      <name val="Arial"/>
      <charset val="1"/>
      <family val="0"/>
      <b val="1"/>
      <color rgb="FF2F5D3F"/>
      <sz val="10"/>
    </font>
    <font>
      <name val="Arial"/>
      <charset val="1"/>
      <family val="0"/>
      <color rgb="FF2B2622"/>
      <sz val="10"/>
    </font>
    <font>
      <name val="Arial"/>
      <charset val="1"/>
      <family val="0"/>
      <b val="1"/>
      <color rgb="FFFFFFFF"/>
      <sz val="10"/>
    </font>
    <font>
      <name val="Arial"/>
      <charset val="1"/>
      <family val="0"/>
      <b val="1"/>
      <color rgb="FFFFFFFF"/>
      <sz val="11"/>
    </font>
    <font>
      <name val="Arial"/>
      <charset val="1"/>
      <family val="0"/>
      <b val="1"/>
      <color rgb="FFFFFFFF"/>
      <sz val="9"/>
    </font>
    <font>
      <name val="Arial"/>
      <charset val="1"/>
      <family val="0"/>
      <b val="1"/>
      <color rgb="FF2B2622"/>
      <sz val="10"/>
    </font>
    <font>
      <name val="Arial"/>
      <charset val="1"/>
      <family val="0"/>
      <color rgb="FF0000FF"/>
      <sz val="10"/>
    </font>
    <font>
      <name val="Arial"/>
      <charset val="1"/>
      <family val="0"/>
      <b val="1"/>
      <color rgb="FF2F5D3F"/>
      <sz val="12"/>
    </font>
    <font>
      <name val="Arial"/>
      <charset val="1"/>
      <family val="0"/>
      <b val="1"/>
      <color rgb="FF0000FF"/>
      <sz val="10"/>
    </font>
    <font>
      <name val="Arial"/>
      <charset val="1"/>
      <family val="0"/>
      <color rgb="FF008000"/>
      <sz val="10"/>
    </font>
    <font>
      <name val="Arial"/>
      <charset val="1"/>
      <family val="0"/>
      <color rgb="FF2B2622"/>
      <sz val="9"/>
    </font>
  </fonts>
  <fills count="6">
    <fill>
      <patternFill/>
    </fill>
    <fill>
      <patternFill patternType="gray125"/>
    </fill>
    <fill>
      <patternFill patternType="solid">
        <fgColor rgb="FF2B2622"/>
        <bgColor rgb="FF003300"/>
      </patternFill>
    </fill>
    <fill>
      <patternFill patternType="solid">
        <fgColor rgb="FF2F5D3F"/>
        <bgColor rgb="FF008000"/>
      </patternFill>
    </fill>
    <fill>
      <patternFill patternType="solid">
        <fgColor rgb="FFFFF7DF"/>
        <bgColor rgb="FFFFFFFF"/>
      </patternFill>
    </fill>
    <fill>
      <patternFill patternType="solid">
        <fgColor rgb="FFB4552B"/>
        <bgColor rgb="FF993366"/>
      </patternFill>
    </fill>
  </fills>
  <borders count="3">
    <border>
      <left/>
      <right/>
      <top/>
      <bottom/>
      <diagonal/>
    </border>
    <border>
      <left style="thin">
        <color rgb="FFC9C1B3"/>
      </left>
      <right style="thin">
        <color rgb="FFC9C1B3"/>
      </right>
      <top style="thin">
        <color rgb="FFC9C1B3"/>
      </top>
      <bottom style="thin">
        <color rgb="FFC9C1B3"/>
      </bottom>
      <diagonal/>
    </border>
    <border>
      <left/>
      <right/>
      <top style="medium">
        <color rgb="FF2B2622"/>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03">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2" borderId="1" applyAlignment="1" pivotButton="0" quotePrefix="0" xfId="0">
      <alignment horizontal="center" vertical="top" wrapText="1"/>
    </xf>
    <xf numFmtId="0" fontId="8" fillId="3" borderId="0" applyAlignment="1" pivotButton="0" quotePrefix="0" xfId="0">
      <alignment horizontal="center" vertical="top" wrapText="1"/>
    </xf>
    <xf numFmtId="0" fontId="9" fillId="3" borderId="0" applyAlignment="1" pivotButton="0" quotePrefix="0" xfId="0">
      <alignment horizontal="general" vertical="bottom"/>
    </xf>
    <xf numFmtId="0" fontId="0" fillId="3" borderId="0" applyAlignment="1" pivotButton="0" quotePrefix="0" xfId="0">
      <alignment horizontal="general" vertical="bottom"/>
    </xf>
    <xf numFmtId="0" fontId="10" fillId="3" borderId="0" applyAlignment="1" pivotButton="0" quotePrefix="0" xfId="0">
      <alignment horizontal="right" vertical="center"/>
    </xf>
    <xf numFmtId="164" fontId="8" fillId="3" borderId="0" applyAlignment="1" pivotButton="0" quotePrefix="0" xfId="0">
      <alignment horizontal="center" vertical="top" wrapText="1"/>
    </xf>
    <xf numFmtId="0" fontId="11" fillId="0" borderId="1" applyAlignment="1" pivotButton="0" quotePrefix="0" xfId="0">
      <alignment horizontal="center" vertical="top" wrapText="1"/>
    </xf>
    <xf numFmtId="0" fontId="7" fillId="0" borderId="1" applyAlignment="1" pivotButton="0" quotePrefix="0" xfId="0">
      <alignment horizontal="general" vertical="top" wrapText="1"/>
    </xf>
    <xf numFmtId="0" fontId="5" fillId="0" borderId="1" applyAlignment="1" pivotButton="0" quotePrefix="0" xfId="0">
      <alignment horizontal="general" vertical="top" wrapText="1"/>
    </xf>
    <xf numFmtId="0" fontId="12" fillId="4" borderId="1" applyAlignment="1" pivotButton="0" quotePrefix="0" xfId="0">
      <alignment horizontal="general" vertical="top" wrapText="1"/>
    </xf>
    <xf numFmtId="0" fontId="12" fillId="4" borderId="1" applyAlignment="1" pivotButton="0" quotePrefix="0" xfId="0">
      <alignment horizontal="center" vertical="top" wrapText="1"/>
    </xf>
    <xf numFmtId="0" fontId="8" fillId="5" borderId="0" applyAlignment="1" pivotButton="0" quotePrefix="0" xfId="0">
      <alignment horizontal="center" vertical="top" wrapText="1"/>
    </xf>
    <xf numFmtId="0" fontId="9" fillId="5" borderId="0" applyAlignment="1" pivotButton="0" quotePrefix="0" xfId="0">
      <alignment horizontal="general" vertical="bottom"/>
    </xf>
    <xf numFmtId="0" fontId="0" fillId="5" borderId="0" applyAlignment="1" pivotButton="0" quotePrefix="0" xfId="0">
      <alignment horizontal="general" vertical="bottom"/>
    </xf>
    <xf numFmtId="0" fontId="0" fillId="0" borderId="1" applyAlignment="1" pivotButton="0" quotePrefix="0" xfId="0">
      <alignment horizontal="general" vertical="bottom"/>
    </xf>
    <xf numFmtId="0" fontId="13" fillId="0" borderId="0" applyAlignment="1" pivotButton="0" quotePrefix="0" xfId="0">
      <alignment horizontal="general" vertical="bottom"/>
    </xf>
    <xf numFmtId="0" fontId="12" fillId="4" borderId="1" applyAlignment="1" pivotButton="0" quotePrefix="0" xfId="0">
      <alignment horizontal="general" vertical="bottom"/>
    </xf>
    <xf numFmtId="3" fontId="12" fillId="4" borderId="1" applyAlignment="1" pivotButton="0" quotePrefix="0" xfId="0">
      <alignment horizontal="center" vertical="top" wrapText="1"/>
    </xf>
    <xf numFmtId="165" fontId="12" fillId="4" borderId="1" applyAlignment="1" pivotButton="0" quotePrefix="0" xfId="0">
      <alignment horizontal="center" vertical="top" wrapText="1"/>
    </xf>
    <xf numFmtId="3" fontId="0" fillId="0" borderId="1" applyAlignment="1" pivotButton="0" quotePrefix="0" xfId="0">
      <alignment horizontal="center" vertical="top" wrapText="1"/>
    </xf>
    <xf numFmtId="166" fontId="12" fillId="4" borderId="1" applyAlignment="1" pivotButton="0" quotePrefix="0" xfId="0">
      <alignment horizontal="center" vertical="top" wrapText="1"/>
    </xf>
    <xf numFmtId="10" fontId="12" fillId="4" borderId="1" applyAlignment="1" pivotButton="0" quotePrefix="0" xfId="0">
      <alignment horizontal="center" vertical="top" wrapText="1"/>
    </xf>
    <xf numFmtId="166" fontId="0" fillId="0" borderId="1" applyAlignment="1" pivotButton="0" quotePrefix="0" xfId="0">
      <alignment horizontal="center" vertical="top" wrapText="1"/>
    </xf>
    <xf numFmtId="0" fontId="11" fillId="0" borderId="2" applyAlignment="1" pivotButton="0" quotePrefix="0" xfId="0">
      <alignment horizontal="general" vertical="bottom"/>
    </xf>
    <xf numFmtId="3" fontId="11" fillId="0" borderId="2" applyAlignment="1" pivotButton="0" quotePrefix="0" xfId="0">
      <alignment horizontal="general" vertical="bottom"/>
    </xf>
    <xf numFmtId="10" fontId="0" fillId="0" borderId="0" applyAlignment="1" pivotButton="0" quotePrefix="0" xfId="0">
      <alignment horizontal="general" vertical="bottom"/>
    </xf>
    <xf numFmtId="164" fontId="12" fillId="4" borderId="1" applyAlignment="1" pivotButton="0" quotePrefix="0" xfId="0">
      <alignment horizontal="center" vertical="top" wrapText="1"/>
    </xf>
    <xf numFmtId="0" fontId="11" fillId="0" borderId="1" applyAlignment="1" pivotButton="0" quotePrefix="0" xfId="0">
      <alignment horizontal="general" vertical="top" wrapText="1"/>
    </xf>
    <xf numFmtId="3" fontId="11" fillId="0" borderId="1" applyAlignment="1" pivotButton="0" quotePrefix="0" xfId="0">
      <alignment horizontal="center" vertical="top" wrapText="1"/>
    </xf>
    <xf numFmtId="165" fontId="0" fillId="0" borderId="1" applyAlignment="1" pivotButton="0" quotePrefix="0" xfId="0">
      <alignment horizontal="center" vertical="top" wrapText="1"/>
    </xf>
    <xf numFmtId="1" fontId="0" fillId="0" borderId="1" applyAlignment="1" pivotButton="0" quotePrefix="0" xfId="0">
      <alignment horizontal="center" vertical="top" wrapText="1"/>
    </xf>
    <xf numFmtId="0" fontId="11" fillId="0" borderId="0" applyAlignment="1" pivotButton="0" quotePrefix="0" xfId="0">
      <alignment horizontal="general" vertical="bottom"/>
    </xf>
    <xf numFmtId="0" fontId="14" fillId="4" borderId="1" applyAlignment="1" pivotButton="0" quotePrefix="0" xfId="0">
      <alignment horizontal="center" vertical="top" wrapText="1"/>
    </xf>
    <xf numFmtId="0" fontId="11" fillId="0" borderId="1" applyAlignment="1" pivotButton="0" quotePrefix="0" xfId="0">
      <alignment horizontal="general" vertical="bottom"/>
    </xf>
    <xf numFmtId="9" fontId="12" fillId="4" borderId="1" applyAlignment="1" pivotButton="0" quotePrefix="0" xfId="0">
      <alignment horizontal="center" vertical="top" wrapText="1"/>
    </xf>
    <xf numFmtId="164" fontId="15" fillId="0" borderId="1" applyAlignment="1" pivotButton="0" quotePrefix="0" xfId="0">
      <alignment horizontal="center" vertical="top" wrapText="1"/>
    </xf>
    <xf numFmtId="0" fontId="16" fillId="0" borderId="1" applyAlignment="1" pivotButton="0" quotePrefix="0" xfId="0">
      <alignment horizontal="general" vertical="bottom"/>
    </xf>
    <xf numFmtId="0" fontId="7" fillId="0" borderId="1" applyAlignment="1" pivotButton="0" quotePrefix="0" xfId="0">
      <alignment horizontal="general" vertical="bottom"/>
    </xf>
    <xf numFmtId="9" fontId="11" fillId="0" borderId="0" applyAlignment="1" pivotButton="0" quotePrefix="0" xfId="0">
      <alignment horizontal="center" vertical="top" wrapText="1"/>
    </xf>
    <xf numFmtId="164" fontId="11" fillId="0" borderId="2" applyAlignment="1" pivotButton="0" quotePrefix="0" xfId="0">
      <alignment horizontal="center" vertical="top" wrapText="1"/>
    </xf>
    <xf numFmtId="164" fontId="0" fillId="0" borderId="0" applyAlignment="1" pivotButton="0" quotePrefix="0" xfId="0">
      <alignment horizontal="center" vertical="top" wrapText="1"/>
    </xf>
    <xf numFmtId="0" fontId="0" fillId="0" borderId="0" applyAlignment="1" pivotButton="0" quotePrefix="0" xfId="0">
      <alignment horizontal="center" vertical="top" wrapText="1"/>
    </xf>
    <xf numFmtId="164" fontId="13" fillId="0" borderId="0" applyAlignment="1" pivotButton="0" quotePrefix="0" xfId="0">
      <alignment horizontal="center" vertical="top" wrapText="1"/>
    </xf>
    <xf numFmtId="0" fontId="11" fillId="0" borderId="0" applyAlignment="1" pivotButton="0" quotePrefix="0" xfId="0">
      <alignment horizontal="center" vertical="top"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7" fillId="0" borderId="0" applyAlignment="1" pivotButton="0" quotePrefix="0" xfId="0">
      <alignment horizontal="general" vertical="bottom"/>
    </xf>
    <xf numFmtId="0" fontId="8" fillId="2" borderId="1" applyAlignment="1" pivotButton="0" quotePrefix="0" xfId="0">
      <alignment horizontal="center" vertical="top" wrapText="1"/>
    </xf>
    <xf numFmtId="0" fontId="8" fillId="3" borderId="0" applyAlignment="1" pivotButton="0" quotePrefix="0" xfId="0">
      <alignment horizontal="center" vertical="top" wrapText="1"/>
    </xf>
    <xf numFmtId="0" fontId="9" fillId="3" borderId="0" applyAlignment="1" pivotButton="0" quotePrefix="0" xfId="0">
      <alignment horizontal="general" vertical="bottom"/>
    </xf>
    <xf numFmtId="0" fontId="0" fillId="3" borderId="0" applyAlignment="1" pivotButton="0" quotePrefix="0" xfId="0">
      <alignment horizontal="general" vertical="bottom"/>
    </xf>
    <xf numFmtId="0" fontId="10" fillId="3" borderId="0" applyAlignment="1" pivotButton="0" quotePrefix="0" xfId="0">
      <alignment horizontal="right" vertical="center"/>
    </xf>
    <xf numFmtId="164" fontId="8" fillId="3" borderId="0" applyAlignment="1" pivotButton="0" quotePrefix="0" xfId="0">
      <alignment horizontal="center" vertical="top" wrapText="1"/>
    </xf>
    <xf numFmtId="0" fontId="11" fillId="0" borderId="1" applyAlignment="1" pivotButton="0" quotePrefix="0" xfId="0">
      <alignment horizontal="center" vertical="top" wrapText="1"/>
    </xf>
    <xf numFmtId="0" fontId="7" fillId="0" borderId="1" applyAlignment="1" pivotButton="0" quotePrefix="0" xfId="0">
      <alignment horizontal="general" vertical="top" wrapText="1"/>
    </xf>
    <xf numFmtId="0" fontId="5" fillId="0" borderId="1" applyAlignment="1" pivotButton="0" quotePrefix="0" xfId="0">
      <alignment horizontal="general" vertical="top" wrapText="1"/>
    </xf>
    <xf numFmtId="0" fontId="12" fillId="4" borderId="1" applyAlignment="1" pivotButton="0" quotePrefix="0" xfId="0">
      <alignment horizontal="general" vertical="top" wrapText="1"/>
    </xf>
    <xf numFmtId="0" fontId="12" fillId="4" borderId="1" applyAlignment="1" pivotButton="0" quotePrefix="0" xfId="0">
      <alignment horizontal="center" vertical="top" wrapText="1"/>
    </xf>
    <xf numFmtId="0" fontId="8" fillId="5" borderId="0" applyAlignment="1" pivotButton="0" quotePrefix="0" xfId="0">
      <alignment horizontal="center" vertical="top" wrapText="1"/>
    </xf>
    <xf numFmtId="0" fontId="9" fillId="5" borderId="0" applyAlignment="1" pivotButton="0" quotePrefix="0" xfId="0">
      <alignment horizontal="general" vertical="bottom"/>
    </xf>
    <xf numFmtId="0" fontId="0" fillId="5" borderId="0" applyAlignment="1" pivotButton="0" quotePrefix="0" xfId="0">
      <alignment horizontal="general" vertical="bottom"/>
    </xf>
    <xf numFmtId="0" fontId="0" fillId="0" borderId="1" applyAlignment="1" pivotButton="0" quotePrefix="0" xfId="0">
      <alignment horizontal="general" vertical="bottom"/>
    </xf>
    <xf numFmtId="0" fontId="13" fillId="0" borderId="0" applyAlignment="1" pivotButton="0" quotePrefix="0" xfId="0">
      <alignment horizontal="general" vertical="bottom"/>
    </xf>
    <xf numFmtId="0" fontId="12" fillId="4" borderId="1" applyAlignment="1" pivotButton="0" quotePrefix="0" xfId="0">
      <alignment horizontal="general" vertical="bottom"/>
    </xf>
    <xf numFmtId="3" fontId="12" fillId="4" borderId="1" applyAlignment="1" pivotButton="0" quotePrefix="0" xfId="0">
      <alignment horizontal="center" vertical="top" wrapText="1"/>
    </xf>
    <xf numFmtId="165" fontId="12" fillId="4" borderId="1" applyAlignment="1" pivotButton="0" quotePrefix="0" xfId="0">
      <alignment horizontal="center" vertical="top" wrapText="1"/>
    </xf>
    <xf numFmtId="3" fontId="0" fillId="0" borderId="1" applyAlignment="1" pivotButton="0" quotePrefix="0" xfId="0">
      <alignment horizontal="center" vertical="top" wrapText="1"/>
    </xf>
    <xf numFmtId="166" fontId="12" fillId="4" borderId="1" applyAlignment="1" pivotButton="0" quotePrefix="0" xfId="0">
      <alignment horizontal="center" vertical="top" wrapText="1"/>
    </xf>
    <xf numFmtId="10" fontId="12" fillId="4" borderId="1" applyAlignment="1" pivotButton="0" quotePrefix="0" xfId="0">
      <alignment horizontal="center" vertical="top" wrapText="1"/>
    </xf>
    <xf numFmtId="166" fontId="0" fillId="0" borderId="1" applyAlignment="1" pivotButton="0" quotePrefix="0" xfId="0">
      <alignment horizontal="center" vertical="top" wrapText="1"/>
    </xf>
    <xf numFmtId="0" fontId="11" fillId="0" borderId="2" applyAlignment="1" pivotButton="0" quotePrefix="0" xfId="0">
      <alignment horizontal="general" vertical="bottom"/>
    </xf>
    <xf numFmtId="3" fontId="11" fillId="0" borderId="2" applyAlignment="1" pivotButton="0" quotePrefix="0" xfId="0">
      <alignment horizontal="general" vertical="bottom"/>
    </xf>
    <xf numFmtId="10" fontId="0" fillId="0" borderId="0" applyAlignment="1" pivotButton="0" quotePrefix="0" xfId="0">
      <alignment horizontal="general" vertical="bottom"/>
    </xf>
    <xf numFmtId="164" fontId="12" fillId="4" borderId="1" applyAlignment="1" pivotButton="0" quotePrefix="0" xfId="0">
      <alignment horizontal="center" vertical="top" wrapText="1"/>
    </xf>
    <xf numFmtId="0" fontId="11" fillId="0" borderId="1" applyAlignment="1" pivotButton="0" quotePrefix="0" xfId="0">
      <alignment horizontal="general" vertical="top" wrapText="1"/>
    </xf>
    <xf numFmtId="3" fontId="11" fillId="0" borderId="1" applyAlignment="1" pivotButton="0" quotePrefix="0" xfId="0">
      <alignment horizontal="center" vertical="top" wrapText="1"/>
    </xf>
    <xf numFmtId="165" fontId="0" fillId="0" borderId="1" applyAlignment="1" pivotButton="0" quotePrefix="0" xfId="0">
      <alignment horizontal="center" vertical="top" wrapText="1"/>
    </xf>
    <xf numFmtId="1" fontId="0" fillId="0" borderId="1" applyAlignment="1" pivotButton="0" quotePrefix="0" xfId="0">
      <alignment horizontal="center" vertical="top" wrapText="1"/>
    </xf>
    <xf numFmtId="0" fontId="11" fillId="0" borderId="0" applyAlignment="1" pivotButton="0" quotePrefix="0" xfId="0">
      <alignment horizontal="general" vertical="bottom"/>
    </xf>
    <xf numFmtId="0" fontId="14" fillId="4" borderId="1" applyAlignment="1" pivotButton="0" quotePrefix="0" xfId="0">
      <alignment horizontal="center" vertical="top" wrapText="1"/>
    </xf>
    <xf numFmtId="0" fontId="11" fillId="0" borderId="1" applyAlignment="1" pivotButton="0" quotePrefix="0" xfId="0">
      <alignment horizontal="general" vertical="bottom"/>
    </xf>
    <xf numFmtId="9" fontId="12" fillId="4" borderId="1" applyAlignment="1" pivotButton="0" quotePrefix="0" xfId="0">
      <alignment horizontal="center" vertical="top" wrapText="1"/>
    </xf>
    <xf numFmtId="164" fontId="15" fillId="0" borderId="1" applyAlignment="1" pivotButton="0" quotePrefix="0" xfId="0">
      <alignment horizontal="center" vertical="top" wrapText="1"/>
    </xf>
    <xf numFmtId="0" fontId="16" fillId="0" borderId="1" applyAlignment="1" pivotButton="0" quotePrefix="0" xfId="0">
      <alignment horizontal="general" vertical="bottom"/>
    </xf>
    <xf numFmtId="0" fontId="7" fillId="0" borderId="1" applyAlignment="1" pivotButton="0" quotePrefix="0" xfId="0">
      <alignment horizontal="general" vertical="bottom"/>
    </xf>
    <xf numFmtId="9" fontId="11" fillId="0" borderId="0" applyAlignment="1" pivotButton="0" quotePrefix="0" xfId="0">
      <alignment horizontal="center" vertical="top" wrapText="1"/>
    </xf>
    <xf numFmtId="164" fontId="11" fillId="0" borderId="2" applyAlignment="1" pivotButton="0" quotePrefix="0" xfId="0">
      <alignment horizontal="center" vertical="top" wrapText="1"/>
    </xf>
    <xf numFmtId="164" fontId="0" fillId="0" borderId="0" applyAlignment="1" pivotButton="0" quotePrefix="0" xfId="0">
      <alignment horizontal="center" vertical="top" wrapText="1"/>
    </xf>
    <xf numFmtId="0" fontId="0" fillId="0" borderId="0" applyAlignment="1" pivotButton="0" quotePrefix="0" xfId="0">
      <alignment horizontal="center" vertical="top" wrapText="1"/>
    </xf>
    <xf numFmtId="164" fontId="13" fillId="0" borderId="0" applyAlignment="1" pivotButton="0" quotePrefix="0" xfId="0">
      <alignment horizontal="center" vertical="top" wrapText="1"/>
    </xf>
    <xf numFmtId="0" fontId="11" fillId="0" borderId="0" applyAlignment="1" pivotButton="0" quotePrefix="0" xfId="0">
      <alignment horizontal="center"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dxfs count="13">
    <dxf>
      <fill>
        <patternFill patternType="solid">
          <fgColor rgb="FF2B2622"/>
          <bgColor rgb="FF000000"/>
        </patternFill>
      </fill>
    </dxf>
    <dxf>
      <fill>
        <patternFill patternType="solid">
          <fgColor rgb="FF2F5D3F"/>
          <bgColor rgb="FF000000"/>
        </patternFill>
      </fill>
    </dxf>
    <dxf>
      <fill>
        <patternFill patternType="solid">
          <fgColor rgb="FFB4552B"/>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FFF7DF"/>
          <bgColor rgb="FF000000"/>
        </patternFill>
      </fill>
    </dxf>
    <dxf>
      <fill>
        <patternFill patternType="solid">
          <fgColor rgb="FF0000FF"/>
          <bgColor rgb="FF000000"/>
        </patternFill>
      </fill>
    </dxf>
    <dxf>
      <fill>
        <patternFill patternType="solid">
          <fgColor rgb="FFF2D6C8"/>
          <bgColor rgb="FF000000"/>
        </patternFill>
      </fill>
    </dxf>
    <dxf>
      <fill>
        <patternFill>
          <bgColor rgb="FFF2D6C8"/>
        </patternFill>
      </fill>
    </dxf>
    <dxf>
      <fill>
        <patternFill>
          <bgColor rgb="FFE3E9DF"/>
        </patternFill>
      </fill>
    </dxf>
    <dxf>
      <font>
        <name val="Arial"/>
        <charset val="1"/>
        <family val="0"/>
        <b val="1"/>
        <color rgb="FFB4552B"/>
      </font>
      <fill>
        <patternFill>
          <bgColor rgb="FFF2D6C8"/>
        </patternFill>
      </fill>
    </dxf>
    <dxf>
      <font>
        <name val="Arial"/>
        <charset val="1"/>
        <family val="0"/>
        <b val="1"/>
        <color rgb="FF2F5D3F"/>
      </font>
      <fill>
        <patternFill>
          <bgColor rgb="FFE3E9D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1B3"/>
      <rgbColor rgb="FF808080"/>
      <rgbColor rgb="FF9999FF"/>
      <rgbColor rgb="FF993366"/>
      <rgbColor rgb="FFFFF7DF"/>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3E9DF"/>
      <rgbColor rgb="FFFFFF99"/>
      <rgbColor rgb="FF99CCFF"/>
      <rgbColor rgb="FFFF99CC"/>
      <rgbColor rgb="FFCC99FF"/>
      <rgbColor rgb="FFF2D6C8"/>
      <rgbColor rgb="FF3366FF"/>
      <rgbColor rgb="FF33CCCC"/>
      <rgbColor rgb="FF99CC00"/>
      <rgbColor rgb="FFFFCC00"/>
      <rgbColor rgb="FFD8A03F"/>
      <rgbColor rgb="FFFF6600"/>
      <rgbColor rgb="FF666699"/>
      <rgbColor rgb="FFA9B8A0"/>
      <rgbColor rgb="FF003366"/>
      <rgbColor rgb="FF339966"/>
      <rgbColor rgb="FF003300"/>
      <rgbColor rgb="FF2F5D3F"/>
      <rgbColor rgb="FFB4552B"/>
      <rgbColor rgb="FF993366"/>
      <rgbColor rgb="FF333399"/>
      <rgbColor rgb="FF2B2622"/>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tabColor rgb="FF2B2622"/>
    <outlinePr summaryBelow="1" summaryRight="1"/>
    <pageSetUpPr fitToPage="0"/>
  </sheetPr>
  <dimension ref="A1:C13"/>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50" min="1" max="1"/>
    <col width="34" customWidth="1" style="50" min="2" max="2"/>
    <col width="90" customWidth="1" style="50" min="3" max="3"/>
  </cols>
  <sheetData>
    <row r="1" ht="19.7" customHeight="1" s="51">
      <c r="B1" s="52" t="inlineStr">
        <is>
          <t>EOR RFP Template: FX Rate &amp; Cost Transparency First</t>
        </is>
      </c>
    </row>
    <row r="2" ht="15" customHeight="1" s="51">
      <c r="B2" s="53" t="inlineStr">
        <is>
          <t>EOR Request for Proposal template. Published by Teamed (teamed.global). Free to copy and use.</t>
        </is>
      </c>
    </row>
    <row r="3"/>
    <row r="4"/>
    <row r="5" ht="63.75" customHeight="1" s="51">
      <c r="B5" s="54" t="inlineStr">
        <is>
          <t>Why this template exists</t>
        </is>
      </c>
      <c r="C5" s="55" t="inlineStr">
        <is>
          <t>Most EOR RFPs rank security and platform features above cost. Then the first invoice arrives and finance cannot reconcile it. The gap is usually FX: a markup buried in the rate, invisible on the invoice. This template puts FX rate and cost transparency first and weights it at 30% of the score.</t>
        </is>
      </c>
    </row>
    <row r="6" ht="63.75" customHeight="1" s="51">
      <c r="B6" s="54" t="inlineStr">
        <is>
          <t>Two versions</t>
        </is>
      </c>
      <c r="C6" s="55" t="inlineStr">
        <is>
          <t>Fast RFP: 27 questions. Use when you are hiring in one to three countries and need an answer in a week.
Detailed RFP: 55 questions. Use for multi-country programmes, procurement-led evaluations or a switch from an incumbent.</t>
        </is>
      </c>
    </row>
    <row r="7" ht="123.75" customHeight="1" s="51">
      <c r="B7" s="54" t="inlineStr">
        <is>
          <t>How to run it</t>
        </is>
      </c>
      <c r="C7" s="55" t="inlineStr">
        <is>
          <t>1. Pick a version. Complete the Submission section with your countries, headcount and invoice currency.
2. Send a copy to each vendor. Vendors answer in the Vendor Response column and complete the Cost Model tab.
3. Score each vendor 1 to 5 per question in the Vendor A/B/C columns of the version you used. Use the Scoring Guide tab.
4. The Scoring Matrix tab weights sections, applies the knockout gates and ranks vendors. Set the Version selector to match the version you scored.</t>
        </is>
      </c>
    </row>
    <row r="8" ht="63.75" customHeight="1" s="51">
      <c r="B8" s="54" t="inlineStr">
        <is>
          <t>Knockout gates</t>
        </is>
      </c>
      <c r="C8" s="55" t="inlineStr">
        <is>
          <t>Three questions disqualify a vendor regardless of score: refusing to state the FX markup as a number, refusing to put the rate source and markup in the contract, and not showing local amount, rate and converted amount on the invoice. A vendor who fails a gate is marked Disqualified on the Scoring Matrix.</t>
        </is>
      </c>
    </row>
    <row r="9" ht="48.75" customHeight="1" s="51">
      <c r="B9" s="54" t="inlineStr">
        <is>
          <t>Cell legend</t>
        </is>
      </c>
      <c r="C9" s="55" t="inlineStr">
        <is>
          <t>Blue text on cream fill = you or the vendor type here.
Black text = calculated, do not edit.
Section weights on the Scoring Matrix are editable and must total 100%.</t>
        </is>
      </c>
    </row>
    <row r="10" ht="93.75" customHeight="1" s="51">
      <c r="B10" s="54" t="inlineStr">
        <is>
          <t>Scoring scale</t>
        </is>
      </c>
      <c r="C10" s="55" t="inlineStr">
        <is>
          <t>5 = fully answered, evidence attached, the best answer you receive.
4 = fully answered, minor gaps.
3 = answered, no evidence.
2 = partial or evasive.
1 = not answered, refused, or 'on request'.
Leave blank if not applicable. Blank cells are excluded from the section average.</t>
        </is>
      </c>
    </row>
    <row r="11" ht="168.75" customHeight="1" s="51">
      <c r="B11" s="54" t="inlineStr">
        <is>
          <t>Sections and weights</t>
        </is>
      </c>
      <c r="C11" s="55" t="inlineStr">
        <is>
          <t>1. FX Rate &amp; Cost Transparency 30%
2. Payroll Operations &amp; Financial Controls 12%
3. Employment Law Compliance &amp; Expertise 15%
4. Service Model &amp; Support 10%
5. Entity Model &amp; Supply Chain 8%
6. Data Protection &amp; Information Security 8%
7. Technology &amp; Integrations 5%
8. Implementation &amp; Transition 5%
9. Employee Experience 4%
10. References &amp; Assurance 3%
11. Submission &amp; Disclosures (not scored)</t>
        </is>
      </c>
    </row>
    <row r="12" ht="18.75" customHeight="1" s="51">
      <c r="B12" s="54" t="inlineStr">
        <is>
          <t>Licence</t>
        </is>
      </c>
      <c r="C12" s="55" t="inlineStr">
        <is>
          <t>Free to copy, adapt and share. Attribution to Teamed appreciated, not required.</t>
        </is>
      </c>
    </row>
    <row r="13" ht="18.75" customHeight="1" s="51">
      <c r="B13" s="56" t="inlineStr">
        <is>
          <t>Version</t>
        </is>
      </c>
      <c r="C13" s="57" t="inlineStr">
        <is>
          <t>v1.0, 15 October 2026</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tabColor rgb="FFD8A03F"/>
    <outlinePr summaryBelow="1" summaryRight="1"/>
    <pageSetUpPr fitToPage="0"/>
  </sheetPr>
  <dimension ref="A1:I57"/>
  <sheetViews>
    <sheetView showFormulas="0" showGridLines="0" showRowColHeaders="1" showZeros="1" rightToLeft="0" tabSelected="0" showOutlineSymbols="1" defaultGridColor="1"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baseColWidth="8" defaultColWidth="8.6796875" defaultRowHeight="15" zeroHeight="0" outlineLevelRow="0"/>
  <cols>
    <col width="3" customWidth="1" style="50" min="1" max="1"/>
    <col width="8" customWidth="1" style="50" min="2" max="2"/>
    <col width="62" customWidth="1" style="50" min="3" max="3"/>
    <col width="42" customWidth="1" style="50" min="4" max="5"/>
    <col width="9" customWidth="1" style="50" min="6" max="6"/>
    <col width="10" customWidth="1" style="50" min="7" max="9"/>
  </cols>
  <sheetData>
    <row r="1" ht="19.7" customHeight="1" s="51">
      <c r="B1" s="52" t="inlineStr">
        <is>
          <t>Fast RFP: Employer of Record</t>
        </is>
      </c>
    </row>
    <row r="2" ht="15" customHeight="1" s="51">
      <c r="B2" s="53" t="inlineStr">
        <is>
          <t>EOR Request for Proposal template. Published by Teamed (teamed.global). Free to copy and use.</t>
        </is>
      </c>
    </row>
    <row r="3" ht="15" customHeight="1" s="51">
      <c r="B3" s="58" t="inlineStr">
        <is>
          <t>Vendor completes column D and the Cost Model tab. Buyer scores in columns F to H (1 to 5). Weights in column E are editable.</t>
        </is>
      </c>
    </row>
    <row r="4"/>
    <row r="5" ht="23.85" customHeight="1" s="51">
      <c r="B5" s="59" t="inlineStr">
        <is>
          <t>#</t>
        </is>
      </c>
      <c r="C5" s="59" t="inlineStr">
        <is>
          <t>Question</t>
        </is>
      </c>
      <c r="D5" s="59" t="inlineStr">
        <is>
          <t>What a strong answer looks like</t>
        </is>
      </c>
      <c r="E5" s="59" t="inlineStr">
        <is>
          <t>Vendor response</t>
        </is>
      </c>
      <c r="F5" s="59" t="inlineStr">
        <is>
          <t>Weight (1-3)</t>
        </is>
      </c>
      <c r="G5" s="59" t="inlineStr">
        <is>
          <t>Vendor A</t>
        </is>
      </c>
      <c r="H5" s="59" t="inlineStr">
        <is>
          <t>Vendor B</t>
        </is>
      </c>
      <c r="I5" s="59" t="inlineStr">
        <is>
          <t>Vendor C</t>
        </is>
      </c>
    </row>
    <row r="6" ht="15" customHeight="1" s="51">
      <c r="B6" s="60" t="n">
        <v>1</v>
      </c>
      <c r="C6" s="61" t="inlineStr">
        <is>
          <t>FX Rate &amp; Cost Transparency</t>
        </is>
      </c>
      <c r="D6" s="62" t="n"/>
      <c r="E6" s="62" t="n"/>
      <c r="F6" s="63" t="inlineStr">
        <is>
          <t>Section score (0-100)</t>
        </is>
      </c>
      <c r="G6" s="64">
        <f>IF(SUMPRODUCT(($F$7:$F$17)*(G7:G17&lt;&gt;""))=0,"",ROUND(SUMPRODUCT($F$7:$F$17,G7:G17)/(SUMPRODUCT(($F$7:$F$17)*(G7:G17&lt;&gt;""))*5)*100,1))</f>
        <v/>
      </c>
      <c r="H6" s="64">
        <f>IF(SUMPRODUCT(($F$7:$F$17)*(H7:H17&lt;&gt;""))=0,"",ROUND(SUMPRODUCT($F$7:$F$17,H7:H17)/(SUMPRODUCT(($F$7:$F$17)*(H7:H17&lt;&gt;""))*5)*100,1))</f>
        <v/>
      </c>
      <c r="I6" s="64">
        <f>IF(SUMPRODUCT(($F$7:$F$17)*(I7:I17&lt;&gt;""))=0,"",ROUND(SUMPRODUCT($F$7:$F$17,I7:I17)/(SUMPRODUCT(($F$7:$F$17)*(I7:I17&lt;&gt;""))*5)*100,1))</f>
        <v/>
      </c>
    </row>
    <row r="7" ht="63.75" customHeight="1" s="51">
      <c r="B7" s="65" t="inlineStr">
        <is>
          <t>1.01</t>
        </is>
      </c>
      <c r="C7" s="66" t="inlineStr">
        <is>
          <t>State your FX policy in one paragraph. Which reference rate do you convert local salary and employer costs at (name the source, e.g. ECB, Reuters/Refinitiv mid-market, WM/Reuters 4pm fix), and at what time of day is it fixed?</t>
        </is>
      </c>
      <c r="D7" s="67" t="inlineStr">
        <is>
          <t>Named public source, named fixing time, no ambiguity. 'Our internal rate' or 'a competitive rate' is a red flag.</t>
        </is>
      </c>
      <c r="E7" s="68" t="n"/>
      <c r="F7" s="69" t="n">
        <v>3</v>
      </c>
      <c r="G7" s="69" t="n"/>
      <c r="H7" s="69" t="n"/>
      <c r="I7" s="69" t="n"/>
    </row>
    <row r="8" ht="48.75" customHeight="1" s="51">
      <c r="B8" s="65" t="inlineStr">
        <is>
          <t>1.02</t>
        </is>
      </c>
      <c r="C8" s="66" t="inlineStr">
        <is>
          <t>State the exact markup or spread you add to that reference rate, expressed as a percentage, per currency pair. If it is zero, say zero in writing.</t>
        </is>
      </c>
      <c r="D8" s="67" t="inlineStr">
        <is>
          <t>A single number per pair (e.g. 0.00%, 1.50%). Refusal to state a number, or 'varies by market', scores 1.</t>
        </is>
      </c>
      <c r="E8" s="68" t="n"/>
      <c r="F8" s="69" t="n">
        <v>3</v>
      </c>
      <c r="G8" s="69" t="n"/>
      <c r="H8" s="69" t="n"/>
      <c r="I8" s="69" t="n"/>
    </row>
    <row r="9" ht="63.75" customHeight="1" s="51">
      <c r="B9" s="65" t="inlineStr">
        <is>
          <t>1.03</t>
        </is>
      </c>
      <c r="C9" s="66" t="inlineStr">
        <is>
          <t>Will you write the reference rate source and the maximum markup into the MSA as a contractual commitment? Paste the clause you would use.</t>
        </is>
      </c>
      <c r="D9" s="67" t="inlineStr">
        <is>
          <t>Yes, with a clause. The strongest answer caps the markup and names the rate source in the contract, not in a pricing schedule that can change.</t>
        </is>
      </c>
      <c r="E9" s="68" t="n"/>
      <c r="F9" s="69" t="n">
        <v>3</v>
      </c>
      <c r="G9" s="69" t="n"/>
      <c r="H9" s="69" t="n"/>
      <c r="I9" s="69" t="n"/>
    </row>
    <row r="10" ht="63.75" customHeight="1" s="51">
      <c r="B10" s="65" t="inlineStr">
        <is>
          <t>1.04</t>
        </is>
      </c>
      <c r="C10" s="66" t="inlineStr">
        <is>
          <t>Show every invoice as: local-currency gross employer cost, rate applied, invoice-currency amount, service fee. Does each invoice show these as separate lines? Attach a real (redacted) invoice.</t>
        </is>
      </c>
      <c r="D10" s="67" t="inlineStr">
        <is>
          <t>Invoice shows local amount, rate and converted amount on each line so finance can reconcile to the payroll register. Bundled 'total cost' lines score low.</t>
        </is>
      </c>
      <c r="E10" s="68" t="n"/>
      <c r="F10" s="69" t="n">
        <v>3</v>
      </c>
      <c r="G10" s="69" t="n"/>
      <c r="H10" s="69" t="n"/>
      <c r="I10" s="69" t="n"/>
    </row>
    <row r="11" ht="48.75" customHeight="1" s="51">
      <c r="B11" s="65" t="inlineStr">
        <is>
          <t>1.06</t>
        </is>
      </c>
      <c r="C11" s="66" t="inlineStr">
        <is>
          <t>Can we be invoiced in the employee's local currency to avoid conversion entirely? List the currencies you can invoice in and any fee for doing so.</t>
        </is>
      </c>
      <c r="D11" s="67" t="inlineStr">
        <is>
          <t>Yes, in major currencies, no surcharge.</t>
        </is>
      </c>
      <c r="E11" s="68" t="n"/>
      <c r="F11" s="69" t="n">
        <v>2</v>
      </c>
      <c r="G11" s="69" t="n"/>
      <c r="H11" s="69" t="n"/>
      <c r="I11" s="69" t="n"/>
    </row>
    <row r="12" ht="48.75" customHeight="1" s="51">
      <c r="B12" s="65" t="inlineStr">
        <is>
          <t>1.07</t>
        </is>
      </c>
      <c r="C12" s="66" t="inlineStr">
        <is>
          <t>Complete the Cost Model tab: one worked example per country in scope, showing gross salary, employer costs, rate, markup, service fee and monthly invoice total.</t>
        </is>
      </c>
      <c r="D12" s="67" t="inlineStr">
        <is>
          <t>Fully completed, numbers reconcile, no 'TBC'.</t>
        </is>
      </c>
      <c r="E12" s="68" t="n"/>
      <c r="F12" s="69" t="n">
        <v>3</v>
      </c>
      <c r="G12" s="69" t="n"/>
      <c r="H12" s="69" t="n"/>
      <c r="I12" s="69" t="n"/>
    </row>
    <row r="13" ht="63.75" customHeight="1" s="51">
      <c r="B13" s="65" t="inlineStr">
        <is>
          <t>1.08</t>
        </is>
      </c>
      <c r="C13" s="66" t="inlineStr">
        <is>
          <t>Does your quote show total cost of employment: statutory employer contributions, mandatory benefits, 13th/14th month, holiday and severance accruals, and any provider float or buffer?</t>
        </is>
      </c>
      <c r="D13" s="67" t="inlineStr">
        <is>
          <t>All-in monthly figure with every component itemised. Accruals disclosed as accruals, not hidden in a percentage.</t>
        </is>
      </c>
      <c r="E13" s="68" t="n"/>
      <c r="F13" s="69" t="n">
        <v>3</v>
      </c>
      <c r="G13" s="69" t="n"/>
      <c r="H13" s="69" t="n"/>
      <c r="I13" s="69" t="n"/>
    </row>
    <row r="14" ht="48.75" customHeight="1" s="51">
      <c r="B14" s="65" t="inlineStr">
        <is>
          <t>1.09</t>
        </is>
      </c>
      <c r="C14" s="66" t="inlineStr">
        <is>
          <t>Do you require a security deposit, prepayment or advance funding? State the amount, the basis for calculating it, whether it earns interest, and when it is returned.</t>
        </is>
      </c>
      <c r="D14" s="67" t="inlineStr">
        <is>
          <t>No deposit, or a deposit equal to a stated number of months, returned within a stated period after offboarding.</t>
        </is>
      </c>
      <c r="E14" s="68" t="n"/>
      <c r="F14" s="69" t="n">
        <v>2</v>
      </c>
      <c r="G14" s="69" t="n"/>
      <c r="H14" s="69" t="n"/>
      <c r="I14" s="69" t="n"/>
    </row>
    <row r="15" ht="48.75" customHeight="1" s="51">
      <c r="B15" s="65" t="inlineStr">
        <is>
          <t>1.10</t>
        </is>
      </c>
      <c r="C15" s="66" t="inlineStr">
        <is>
          <t>Is your service fee a fixed monthly amount per employee, or a percentage of salary? Does it change when the employee's salary changes?</t>
        </is>
      </c>
      <c r="D15" s="67" t="inlineStr">
        <is>
          <t>A per-employee monthly amount that does not move with salary. Percentage-of-salary fees penalise pay rises.</t>
        </is>
      </c>
      <c r="E15" s="68" t="n"/>
      <c r="F15" s="69" t="n">
        <v>2</v>
      </c>
      <c r="G15" s="69" t="n"/>
      <c r="H15" s="69" t="n"/>
      <c r="I15" s="69" t="n"/>
    </row>
    <row r="16" ht="78.75" customHeight="1" s="51">
      <c r="B16" s="65" t="inlineStr">
        <is>
          <t>1.11</t>
        </is>
      </c>
      <c r="C16" s="66" t="inlineStr">
        <is>
          <t>List every fee not included in the monthly service fee: onboarding, offboarding, contract amendments, expense processing, off-cycle payroll, benefits administration, background checks, equipment, immigration, and anything else. State the amount and currency of each.</t>
        </is>
      </c>
      <c r="D16" s="67" t="inlineStr">
        <is>
          <t>Short list, fixed amounts, clear currency. A long list or 'quoted on request' scores low.</t>
        </is>
      </c>
      <c r="E16" s="68" t="n"/>
      <c r="F16" s="69" t="n">
        <v>3</v>
      </c>
      <c r="G16" s="69" t="n"/>
      <c r="H16" s="69" t="n"/>
      <c r="I16" s="69" t="n"/>
    </row>
    <row r="17" ht="48.75" customHeight="1" s="51">
      <c r="B17" s="65" t="inlineStr">
        <is>
          <t>1.17</t>
        </is>
      </c>
      <c r="C17" s="66" t="inlineStr">
        <is>
          <t>Provide a sample month-end pack: invoice, payroll register and FX reconciliation, demonstrating that our finance team can tie the invoice to payroll to the penny.</t>
        </is>
      </c>
      <c r="D17" s="67" t="inlineStr">
        <is>
          <t>Complete pack supplied. This is the test of whether month-end closes without a blame game.</t>
        </is>
      </c>
      <c r="E17" s="68" t="n"/>
      <c r="F17" s="69" t="n">
        <v>3</v>
      </c>
      <c r="G17" s="69" t="n"/>
      <c r="H17" s="69" t="n"/>
      <c r="I17" s="69" t="n"/>
    </row>
    <row r="18"/>
    <row r="19" ht="15" customHeight="1" s="51">
      <c r="B19" s="60" t="n">
        <v>2</v>
      </c>
      <c r="C19" s="61" t="inlineStr">
        <is>
          <t>Payroll Operations &amp; Financial Controls</t>
        </is>
      </c>
      <c r="D19" s="62" t="n"/>
      <c r="E19" s="62" t="n"/>
      <c r="F19" s="63" t="inlineStr">
        <is>
          <t>Section score (0-100)</t>
        </is>
      </c>
      <c r="G19" s="64">
        <f>IF(SUMPRODUCT(($F$20:$F$21)*(G20:G21&lt;&gt;""))=0,"",ROUND(SUMPRODUCT($F$20:$F$21,G20:G21)/(SUMPRODUCT(($F$20:$F$21)*(G20:G21&lt;&gt;""))*5)*100,1))</f>
        <v/>
      </c>
      <c r="H19" s="64">
        <f>IF(SUMPRODUCT(($F$20:$F$21)*(H20:H21&lt;&gt;""))=0,"",ROUND(SUMPRODUCT($F$20:$F$21,H20:H21)/(SUMPRODUCT(($F$20:$F$21)*(H20:H21&lt;&gt;""))*5)*100,1))</f>
        <v/>
      </c>
      <c r="I19" s="64">
        <f>IF(SUMPRODUCT(($F$20:$F$21)*(I20:I21&lt;&gt;""))=0,"",ROUND(SUMPRODUCT($F$20:$F$21,I20:I21)/(SUMPRODUCT(($F$20:$F$21)*(I20:I21&lt;&gt;""))*5)*100,1))</f>
        <v/>
      </c>
    </row>
    <row r="20" ht="33.75" customHeight="1" s="51">
      <c r="B20" s="65" t="inlineStr">
        <is>
          <t>2.01</t>
        </is>
      </c>
      <c r="C20" s="66" t="inlineStr">
        <is>
          <t>Describe payroll frequency, cut-off dates and payment dates by country in scope.</t>
        </is>
      </c>
      <c r="D20" s="67" t="inlineStr">
        <is>
          <t>Per-country calendar attached.</t>
        </is>
      </c>
      <c r="E20" s="68" t="n"/>
      <c r="F20" s="69" t="n">
        <v>2</v>
      </c>
      <c r="G20" s="69" t="n"/>
      <c r="H20" s="69" t="n"/>
      <c r="I20" s="69" t="n"/>
    </row>
    <row r="21" ht="33.75" customHeight="1" s="51">
      <c r="B21" s="65" t="inlineStr">
        <is>
          <t>2.02</t>
        </is>
      </c>
      <c r="C21" s="66" t="inlineStr">
        <is>
          <t>What controls prevent payroll errors, and what is your payroll accuracy rate over the last 12 months?</t>
        </is>
      </c>
      <c r="D21" s="67" t="inlineStr">
        <is>
          <t>Stated accuracy (e.g. 99.8%), four-eyes review, variance checks.</t>
        </is>
      </c>
      <c r="E21" s="68" t="n"/>
      <c r="F21" s="69" t="n">
        <v>2</v>
      </c>
      <c r="G21" s="69" t="n"/>
      <c r="H21" s="69" t="n"/>
      <c r="I21" s="69" t="n"/>
    </row>
    <row r="22"/>
    <row r="23" ht="15" customHeight="1" s="51">
      <c r="B23" s="60" t="n">
        <v>3</v>
      </c>
      <c r="C23" s="61" t="inlineStr">
        <is>
          <t>Employment Law Compliance &amp; Expertise</t>
        </is>
      </c>
      <c r="D23" s="62" t="n"/>
      <c r="E23" s="62" t="n"/>
      <c r="F23" s="63" t="inlineStr">
        <is>
          <t>Section score (0-100)</t>
        </is>
      </c>
      <c r="G23" s="64">
        <f>IF(SUMPRODUCT(($F$24:$F$27)*(G24:G27&lt;&gt;""))=0,"",ROUND(SUMPRODUCT($F$24:$F$27,G24:G27)/(SUMPRODUCT(($F$24:$F$27)*(G24:G27&lt;&gt;""))*5)*100,1))</f>
        <v/>
      </c>
      <c r="H23" s="64">
        <f>IF(SUMPRODUCT(($F$24:$F$27)*(H24:H27&lt;&gt;""))=0,"",ROUND(SUMPRODUCT($F$24:$F$27,H24:H27)/(SUMPRODUCT(($F$24:$F$27)*(H24:H27&lt;&gt;""))*5)*100,1))</f>
        <v/>
      </c>
      <c r="I23" s="64">
        <f>IF(SUMPRODUCT(($F$24:$F$27)*(I24:I27&lt;&gt;""))=0,"",ROUND(SUMPRODUCT($F$24:$F$27,I24:I27)/(SUMPRODUCT(($F$24:$F$27)*(I24:I27&lt;&gt;""))*5)*100,1))</f>
        <v/>
      </c>
    </row>
    <row r="24" ht="48.75" customHeight="1" s="51">
      <c r="B24" s="65" t="inlineStr">
        <is>
          <t>3.01</t>
        </is>
      </c>
      <c r="C24" s="66" t="inlineStr">
        <is>
          <t>Who gives us employment law advice: a named advisor, a ticket queue, or a chatbot? Describe the escalation path to in-country specialists.</t>
        </is>
      </c>
      <c r="D24" s="67" t="inlineStr">
        <is>
          <t>Named advisor with direct access to in-market specialists who are employees, not a marketplace.</t>
        </is>
      </c>
      <c r="E24" s="68" t="n"/>
      <c r="F24" s="69" t="n">
        <v>3</v>
      </c>
      <c r="G24" s="69" t="n"/>
      <c r="H24" s="69" t="n"/>
      <c r="I24" s="69" t="n"/>
    </row>
    <row r="25" ht="63.75" customHeight="1" s="51">
      <c r="B25" s="65" t="inlineStr">
        <is>
          <t>3.02</t>
        </is>
      </c>
      <c r="C25" s="66" t="inlineStr">
        <is>
          <t>When we ask 'what should we do?', do you give a recommendation based on our circumstances, or a menu of options? Give a redacted example of advice you gave a client on a termination.</t>
        </is>
      </c>
      <c r="D25" s="67" t="inlineStr">
        <is>
          <t>A recommendation with reasoning. Menus push liability back onto the client.</t>
        </is>
      </c>
      <c r="E25" s="68" t="n"/>
      <c r="F25" s="69" t="n">
        <v>3</v>
      </c>
      <c r="G25" s="69" t="n"/>
      <c r="H25" s="69" t="n"/>
      <c r="I25" s="69" t="n"/>
    </row>
    <row r="26" ht="48.75" customHeight="1" s="51">
      <c r="B26" s="65" t="inlineStr">
        <is>
          <t>3.03</t>
        </is>
      </c>
      <c r="C26" s="66" t="inlineStr">
        <is>
          <t>Walk through a performance-related termination in a country in scope: steps, timeline, documentation, cost, and who leads each step.</t>
        </is>
      </c>
      <c r="D26" s="67" t="inlineStr">
        <is>
          <t>Specific, country-accurate, provider leads.</t>
        </is>
      </c>
      <c r="E26" s="68" t="n"/>
      <c r="F26" s="69" t="n">
        <v>3</v>
      </c>
      <c r="G26" s="69" t="n"/>
      <c r="H26" s="69" t="n"/>
      <c r="I26" s="69" t="n"/>
    </row>
    <row r="27" ht="33.75" customHeight="1" s="51">
      <c r="B27" s="65" t="inlineStr">
        <is>
          <t>3.08</t>
        </is>
      </c>
      <c r="C27" s="66" t="inlineStr">
        <is>
          <t>Who carries liability for compliance failures, and what indemnities are offered?</t>
        </is>
      </c>
      <c r="D27" s="67" t="inlineStr">
        <is>
          <t>Provider indemnifies for its own errors without cap carve-outs that gut it.</t>
        </is>
      </c>
      <c r="E27" s="68" t="n"/>
      <c r="F27" s="69" t="n">
        <v>2</v>
      </c>
      <c r="G27" s="69" t="n"/>
      <c r="H27" s="69" t="n"/>
      <c r="I27" s="69" t="n"/>
    </row>
    <row r="28"/>
    <row r="29" ht="15" customHeight="1" s="51">
      <c r="B29" s="60" t="n">
        <v>4</v>
      </c>
      <c r="C29" s="61" t="inlineStr">
        <is>
          <t>Service Model &amp; Support</t>
        </is>
      </c>
      <c r="D29" s="62" t="n"/>
      <c r="E29" s="62" t="n"/>
      <c r="F29" s="63" t="inlineStr">
        <is>
          <t>Section score (0-100)</t>
        </is>
      </c>
      <c r="G29" s="64">
        <f>IF(SUMPRODUCT(($F$30:$F$31)*(G30:G31&lt;&gt;""))=0,"",ROUND(SUMPRODUCT($F$30:$F$31,G30:G31)/(SUMPRODUCT(($F$30:$F$31)*(G30:G31&lt;&gt;""))*5)*100,1))</f>
        <v/>
      </c>
      <c r="H29" s="64">
        <f>IF(SUMPRODUCT(($F$30:$F$31)*(H30:H31&lt;&gt;""))=0,"",ROUND(SUMPRODUCT($F$30:$F$31,H30:H31)/(SUMPRODUCT(($F$30:$F$31)*(H30:H31&lt;&gt;""))*5)*100,1))</f>
        <v/>
      </c>
      <c r="I29" s="64">
        <f>IF(SUMPRODUCT(($F$30:$F$31)*(I30:I31&lt;&gt;""))=0,"",ROUND(SUMPRODUCT($F$30:$F$31,I30:I31)/(SUMPRODUCT(($F$30:$F$31)*(I30:I31&lt;&gt;""))*5)*100,1))</f>
        <v/>
      </c>
    </row>
    <row r="30" ht="33.75" customHeight="1" s="51">
      <c r="B30" s="65" t="inlineStr">
        <is>
          <t>4.01</t>
        </is>
      </c>
      <c r="C30" s="66" t="inlineStr">
        <is>
          <t>Describe the account model. Will we have a named account manager, and what is their span (clients per manager)?</t>
        </is>
      </c>
      <c r="D30" s="67" t="inlineStr">
        <is>
          <t>Named, single point of contact, stated span.</t>
        </is>
      </c>
      <c r="E30" s="68" t="n"/>
      <c r="F30" s="69" t="n">
        <v>2</v>
      </c>
      <c r="G30" s="69" t="n"/>
      <c r="H30" s="69" t="n"/>
      <c r="I30" s="69" t="n"/>
    </row>
    <row r="31" ht="33.75" customHeight="1" s="51">
      <c r="B31" s="65" t="inlineStr">
        <is>
          <t>4.02</t>
        </is>
      </c>
      <c r="C31" s="66" t="inlineStr">
        <is>
          <t>State response and resolution SLAs for client and employee queries, and the service credits if missed.</t>
        </is>
      </c>
      <c r="D31" s="67" t="inlineStr">
        <is>
          <t>Hours, not days; credits stated.</t>
        </is>
      </c>
      <c r="E31" s="68" t="n"/>
      <c r="F31" s="69" t="n">
        <v>2</v>
      </c>
      <c r="G31" s="69" t="n"/>
      <c r="H31" s="69" t="n"/>
      <c r="I31" s="69" t="n"/>
    </row>
    <row r="32"/>
    <row r="33" ht="15" customHeight="1" s="51">
      <c r="B33" s="60" t="n">
        <v>5</v>
      </c>
      <c r="C33" s="61" t="inlineStr">
        <is>
          <t>Entity Model &amp; Supply Chain</t>
        </is>
      </c>
      <c r="D33" s="62" t="n"/>
      <c r="E33" s="62" t="n"/>
      <c r="F33" s="63" t="inlineStr">
        <is>
          <t>Section score (0-100)</t>
        </is>
      </c>
      <c r="G33" s="64">
        <f>IF(SUMPRODUCT(($F$34:$F$34)*(G34:G34&lt;&gt;""))=0,"",ROUND(SUMPRODUCT($F$34:$F$34,G34:G34)/(SUMPRODUCT(($F$34:$F$34)*(G34:G34&lt;&gt;""))*5)*100,1))</f>
        <v/>
      </c>
      <c r="H33" s="64">
        <f>IF(SUMPRODUCT(($F$34:$F$34)*(H34:H34&lt;&gt;""))=0,"",ROUND(SUMPRODUCT($F$34:$F$34,H34:H34)/(SUMPRODUCT(($F$34:$F$34)*(H34:H34&lt;&gt;""))*5)*100,1))</f>
        <v/>
      </c>
      <c r="I33" s="64">
        <f>IF(SUMPRODUCT(($F$34:$F$34)*(I34:I34&lt;&gt;""))=0,"",ROUND(SUMPRODUCT($F$34:$F$34,I34:I34)/(SUMPRODUCT(($F$34:$F$34)*(I34:I34&lt;&gt;""))*5)*100,1))</f>
        <v/>
      </c>
    </row>
    <row r="34" ht="33.75" customHeight="1" s="51">
      <c r="B34" s="65" t="inlineStr">
        <is>
          <t>5.01</t>
        </is>
      </c>
      <c r="C34" s="66" t="inlineStr">
        <is>
          <t>For each country in scope, is the legal employer your own entity or a third-party partner? Name the employing entity.</t>
        </is>
      </c>
      <c r="D34" s="67" t="inlineStr">
        <is>
          <t>Named entity per country, owned where it matters to us.</t>
        </is>
      </c>
      <c r="E34" s="68" t="n"/>
      <c r="F34" s="69" t="n">
        <v>3</v>
      </c>
      <c r="G34" s="69" t="n"/>
      <c r="H34" s="69" t="n"/>
      <c r="I34" s="69" t="n"/>
    </row>
    <row r="35"/>
    <row r="36" ht="15" customHeight="1" s="51">
      <c r="B36" s="60" t="n">
        <v>6</v>
      </c>
      <c r="C36" s="61" t="inlineStr">
        <is>
          <t>Data Protection &amp; Information Security</t>
        </is>
      </c>
      <c r="D36" s="62" t="n"/>
      <c r="E36" s="62" t="n"/>
      <c r="F36" s="63" t="inlineStr">
        <is>
          <t>Section score (0-100)</t>
        </is>
      </c>
      <c r="G36" s="64">
        <f>IF(SUMPRODUCT(($F$37:$F$38)*(G37:G38&lt;&gt;""))=0,"",ROUND(SUMPRODUCT($F$37:$F$38,G37:G38)/(SUMPRODUCT(($F$37:$F$38)*(G37:G38&lt;&gt;""))*5)*100,1))</f>
        <v/>
      </c>
      <c r="H36" s="64">
        <f>IF(SUMPRODUCT(($F$37:$F$38)*(H37:H38&lt;&gt;""))=0,"",ROUND(SUMPRODUCT($F$37:$F$38,H37:H38)/(SUMPRODUCT(($F$37:$F$38)*(H37:H38&lt;&gt;""))*5)*100,1))</f>
        <v/>
      </c>
      <c r="I36" s="64">
        <f>IF(SUMPRODUCT(($F$37:$F$38)*(I37:I38&lt;&gt;""))=0,"",ROUND(SUMPRODUCT($F$37:$F$38,I37:I38)/(SUMPRODUCT(($F$37:$F$38)*(I37:I38&lt;&gt;""))*5)*100,1))</f>
        <v/>
      </c>
    </row>
    <row r="37" ht="33.75" customHeight="1" s="51">
      <c r="B37" s="65" t="inlineStr">
        <is>
          <t>6.01</t>
        </is>
      </c>
      <c r="C37" s="66" t="inlineStr">
        <is>
          <t>List current security certifications (SOC 2 Type II, ISO 27001) with dates and scope.</t>
        </is>
      </c>
      <c r="D37" s="67" t="inlineStr">
        <is>
          <t>Current, in scope, attached.</t>
        </is>
      </c>
      <c r="E37" s="68" t="n"/>
      <c r="F37" s="69" t="n">
        <v>2</v>
      </c>
      <c r="G37" s="69" t="n"/>
      <c r="H37" s="69" t="n"/>
      <c r="I37" s="69" t="n"/>
    </row>
    <row r="38" ht="33.75" customHeight="1" s="51">
      <c r="B38" s="65" t="inlineStr">
        <is>
          <t>6.03</t>
        </is>
      </c>
      <c r="C38" s="66" t="inlineStr">
        <is>
          <t>How do you comply with GDPR and local data protection law? Provide your standard DPA.</t>
        </is>
      </c>
      <c r="D38" s="67" t="inlineStr">
        <is>
          <t>DPA attached.</t>
        </is>
      </c>
      <c r="E38" s="68" t="n"/>
      <c r="F38" s="69" t="n">
        <v>2</v>
      </c>
      <c r="G38" s="69" t="n"/>
      <c r="H38" s="69" t="n"/>
      <c r="I38" s="69" t="n"/>
    </row>
    <row r="39"/>
    <row r="40" ht="15" customHeight="1" s="51">
      <c r="B40" s="60" t="n">
        <v>7</v>
      </c>
      <c r="C40" s="61" t="inlineStr">
        <is>
          <t>Technology &amp; Integrations</t>
        </is>
      </c>
      <c r="D40" s="62" t="n"/>
      <c r="E40" s="62" t="n"/>
      <c r="F40" s="63" t="inlineStr">
        <is>
          <t>Section score (0-100)</t>
        </is>
      </c>
      <c r="G40" s="64">
        <f>IF(SUMPRODUCT(($F$41:$F$41)*(G41:G41&lt;&gt;""))=0,"",ROUND(SUMPRODUCT($F$41:$F$41,G41:G41)/(SUMPRODUCT(($F$41:$F$41)*(G41:G41&lt;&gt;""))*5)*100,1))</f>
        <v/>
      </c>
      <c r="H40" s="64">
        <f>IF(SUMPRODUCT(($F$41:$F$41)*(H41:H41&lt;&gt;""))=0,"",ROUND(SUMPRODUCT($F$41:$F$41,H41:H41)/(SUMPRODUCT(($F$41:$F$41)*(H41:H41&lt;&gt;""))*5)*100,1))</f>
        <v/>
      </c>
      <c r="I40" s="64">
        <f>IF(SUMPRODUCT(($F$41:$F$41)*(I41:I41&lt;&gt;""))=0,"",ROUND(SUMPRODUCT($F$41:$F$41,I41:I41)/(SUMPRODUCT(($F$41:$F$41)*(I41:I41&lt;&gt;""))*5)*100,1))</f>
        <v/>
      </c>
    </row>
    <row r="41" ht="33.75" customHeight="1" s="51">
      <c r="B41" s="65" t="inlineStr">
        <is>
          <t>7.01</t>
        </is>
      </c>
      <c r="C41" s="66" t="inlineStr">
        <is>
          <t>Describe the platform: what can we and our employees do without raising a ticket?</t>
        </is>
      </c>
      <c r="D41" s="67" t="inlineStr">
        <is>
          <t>Self-serve for contracts, payslips, leave, expenses, invoices.</t>
        </is>
      </c>
      <c r="E41" s="68" t="n"/>
      <c r="F41" s="69" t="n">
        <v>2</v>
      </c>
      <c r="G41" s="69" t="n"/>
      <c r="H41" s="69" t="n"/>
      <c r="I41" s="69" t="n"/>
    </row>
    <row r="42"/>
    <row r="43" ht="15" customHeight="1" s="51">
      <c r="B43" s="60" t="n">
        <v>8</v>
      </c>
      <c r="C43" s="61" t="inlineStr">
        <is>
          <t>Implementation &amp; Transition</t>
        </is>
      </c>
      <c r="D43" s="62" t="n"/>
      <c r="E43" s="62" t="n"/>
      <c r="F43" s="63" t="inlineStr">
        <is>
          <t>Section score (0-100)</t>
        </is>
      </c>
      <c r="G43" s="64">
        <f>IF(SUMPRODUCT(($F$44:$F$45)*(G44:G45&lt;&gt;""))=0,"",ROUND(SUMPRODUCT($F$44:$F$45,G44:G45)/(SUMPRODUCT(($F$44:$F$45)*(G44:G45&lt;&gt;""))*5)*100,1))</f>
        <v/>
      </c>
      <c r="H43" s="64">
        <f>IF(SUMPRODUCT(($F$44:$F$45)*(H44:H45&lt;&gt;""))=0,"",ROUND(SUMPRODUCT($F$44:$F$45,H44:H45)/(SUMPRODUCT(($F$44:$F$45)*(H44:H45&lt;&gt;""))*5)*100,1))</f>
        <v/>
      </c>
      <c r="I43" s="64">
        <f>IF(SUMPRODUCT(($F$44:$F$45)*(I44:I45&lt;&gt;""))=0,"",ROUND(SUMPRODUCT($F$44:$F$45,I44:I45)/(SUMPRODUCT(($F$44:$F$45)*(I44:I45&lt;&gt;""))*5)*100,1))</f>
        <v/>
      </c>
    </row>
    <row r="44" ht="33.75" customHeight="1" s="51">
      <c r="B44" s="65" t="inlineStr">
        <is>
          <t>8.01</t>
        </is>
      </c>
      <c r="C44" s="66" t="inlineStr">
        <is>
          <t>Describe implementation approach, timeline per country and the resources you assign.</t>
        </is>
      </c>
      <c r="D44" s="67" t="inlineStr">
        <is>
          <t>Named implementation lead, timeline per country.</t>
        </is>
      </c>
      <c r="E44" s="68" t="n"/>
      <c r="F44" s="69" t="n">
        <v>2</v>
      </c>
      <c r="G44" s="69" t="n"/>
      <c r="H44" s="69" t="n"/>
      <c r="I44" s="69" t="n"/>
    </row>
    <row r="45" ht="48.75" customHeight="1" s="51">
      <c r="B45" s="65" t="inlineStr">
        <is>
          <t>8.03</t>
        </is>
      </c>
      <c r="C45" s="66" t="inlineStr">
        <is>
          <t>Describe the exit process: notice, data return, employee transfer to another provider or our own entity, and any exit fees.</t>
        </is>
      </c>
      <c r="D45" s="67" t="inlineStr">
        <is>
          <t>No exit fees, structured handover, entity transfer supported.</t>
        </is>
      </c>
      <c r="E45" s="68" t="n"/>
      <c r="F45" s="69" t="n">
        <v>2</v>
      </c>
      <c r="G45" s="69" t="n"/>
      <c r="H45" s="69" t="n"/>
      <c r="I45" s="69" t="n"/>
    </row>
    <row r="46"/>
    <row r="47" ht="15" customHeight="1" s="51">
      <c r="B47" s="60" t="n">
        <v>9</v>
      </c>
      <c r="C47" s="61" t="inlineStr">
        <is>
          <t>Employee Experience</t>
        </is>
      </c>
      <c r="D47" s="62" t="n"/>
      <c r="E47" s="62" t="n"/>
      <c r="F47" s="63" t="inlineStr">
        <is>
          <t>Section score (0-100)</t>
        </is>
      </c>
      <c r="G47" s="64">
        <f>IF(SUMPRODUCT(($F$48:$F$48)*(G48:G48&lt;&gt;""))=0,"",ROUND(SUMPRODUCT($F$48:$F$48,G48:G48)/(SUMPRODUCT(($F$48:$F$48)*(G48:G48&lt;&gt;""))*5)*100,1))</f>
        <v/>
      </c>
      <c r="H47" s="64">
        <f>IF(SUMPRODUCT(($F$48:$F$48)*(H48:H48&lt;&gt;""))=0,"",ROUND(SUMPRODUCT($F$48:$F$48,H48:H48)/(SUMPRODUCT(($F$48:$F$48)*(H48:H48&lt;&gt;""))*5)*100,1))</f>
        <v/>
      </c>
      <c r="I47" s="64">
        <f>IF(SUMPRODUCT(($F$48:$F$48)*(I48:I48&lt;&gt;""))=0,"",ROUND(SUMPRODUCT($F$48:$F$48,I48:I48)/(SUMPRODUCT(($F$48:$F$48)*(I48:I48&lt;&gt;""))*5)*100,1))</f>
        <v/>
      </c>
    </row>
    <row r="48" ht="33.75" customHeight="1" s="51">
      <c r="B48" s="65" t="inlineStr">
        <is>
          <t>9.01</t>
        </is>
      </c>
      <c r="C48" s="66" t="inlineStr">
        <is>
          <t>Describe the employee onboarding experience and self-service portal.</t>
        </is>
      </c>
      <c r="D48" s="67" t="inlineStr">
        <is>
          <t>Contracts, payslips, leave and benefits self-serve.</t>
        </is>
      </c>
      <c r="E48" s="68" t="n"/>
      <c r="F48" s="69" t="n">
        <v>1</v>
      </c>
      <c r="G48" s="69" t="n"/>
      <c r="H48" s="69" t="n"/>
      <c r="I48" s="69" t="n"/>
    </row>
    <row r="49"/>
    <row r="50" ht="15" customHeight="1" s="51">
      <c r="B50" s="60" t="n">
        <v>10</v>
      </c>
      <c r="C50" s="61" t="inlineStr">
        <is>
          <t>References &amp; Assurance</t>
        </is>
      </c>
      <c r="D50" s="62" t="n"/>
      <c r="E50" s="62" t="n"/>
      <c r="F50" s="63" t="inlineStr">
        <is>
          <t>Section score (0-100)</t>
        </is>
      </c>
      <c r="G50" s="64">
        <f>IF(SUMPRODUCT(($F$51:$F$51)*(G51:G51&lt;&gt;""))=0,"",ROUND(SUMPRODUCT($F$51:$F$51,G51:G51)/(SUMPRODUCT(($F$51:$F$51)*(G51:G51&lt;&gt;""))*5)*100,1))</f>
        <v/>
      </c>
      <c r="H50" s="64">
        <f>IF(SUMPRODUCT(($F$51:$F$51)*(H51:H51&lt;&gt;""))=0,"",ROUND(SUMPRODUCT($F$51:$F$51,H51:H51)/(SUMPRODUCT(($F$51:$F$51)*(H51:H51&lt;&gt;""))*5)*100,1))</f>
        <v/>
      </c>
      <c r="I50" s="64">
        <f>IF(SUMPRODUCT(($F$51:$F$51)*(I51:I51&lt;&gt;""))=0,"",ROUND(SUMPRODUCT($F$51:$F$51,I51:I51)/(SUMPRODUCT(($F$51:$F$51)*(I51:I51&lt;&gt;""))*5)*100,1))</f>
        <v/>
      </c>
    </row>
    <row r="51" ht="33.75" customHeight="1" s="51">
      <c r="B51" s="65" t="inlineStr">
        <is>
          <t>10.01</t>
        </is>
      </c>
      <c r="C51" s="66" t="inlineStr">
        <is>
          <t>Provide three client references in our industry or regions, including one that has left you.</t>
        </is>
      </c>
      <c r="D51" s="67" t="inlineStr">
        <is>
          <t>Three, contactable, one former client.</t>
        </is>
      </c>
      <c r="E51" s="68" t="n"/>
      <c r="F51" s="69" t="n">
        <v>2</v>
      </c>
      <c r="G51" s="69" t="n"/>
      <c r="H51" s="69" t="n"/>
      <c r="I51" s="69" t="n"/>
    </row>
    <row r="52"/>
    <row r="53" ht="15" customHeight="1" s="51">
      <c r="B53" s="70" t="n">
        <v>11</v>
      </c>
      <c r="C53" s="71" t="inlineStr">
        <is>
          <t>Submission &amp; Disclosures (not scored)</t>
        </is>
      </c>
      <c r="D53" s="72" t="n"/>
      <c r="E53" s="72" t="n"/>
      <c r="F53" s="72" t="n"/>
      <c r="G53" s="72" t="n"/>
      <c r="H53" s="72" t="n"/>
      <c r="I53" s="72" t="n"/>
    </row>
    <row r="54" ht="18.75" customHeight="1" s="51">
      <c r="B54" s="65" t="inlineStr">
        <is>
          <t>11.01</t>
        </is>
      </c>
      <c r="C54" s="66" t="inlineStr">
        <is>
          <t>Submission deadline and primary contact.</t>
        </is>
      </c>
      <c r="D54" s="73" t="n"/>
      <c r="E54" s="68" t="n"/>
      <c r="F54" s="73" t="n"/>
      <c r="G54" s="73" t="n"/>
      <c r="H54" s="73" t="n"/>
      <c r="I54" s="73" t="n"/>
    </row>
    <row r="55" ht="33.75" customHeight="1" s="51">
      <c r="B55" s="65" t="inlineStr">
        <is>
          <t>11.02</t>
        </is>
      </c>
      <c r="C55" s="66" t="inlineStr">
        <is>
          <t>Countries, headcount and invoice currency in scope for this RFP (buyer to complete).</t>
        </is>
      </c>
      <c r="D55" s="73" t="n"/>
      <c r="E55" s="68" t="n"/>
      <c r="F55" s="73" t="n"/>
      <c r="G55" s="73" t="n"/>
      <c r="H55" s="73" t="n"/>
      <c r="I55" s="73" t="n"/>
    </row>
    <row r="56" ht="33.75" customHeight="1" s="51">
      <c r="B56" s="65" t="inlineStr">
        <is>
          <t>11.03</t>
        </is>
      </c>
      <c r="C56" s="66" t="inlineStr">
        <is>
          <t>Assumptions, exclusions or constraints the vendor wishes to disclose.</t>
        </is>
      </c>
      <c r="D56" s="73" t="n"/>
      <c r="E56" s="68" t="n"/>
      <c r="F56" s="73" t="n"/>
      <c r="G56" s="73" t="n"/>
      <c r="H56" s="73" t="n"/>
      <c r="I56" s="73" t="n"/>
    </row>
    <row r="57" ht="33.75" customHeight="1" s="51">
      <c r="B57" s="65" t="inlineStr">
        <is>
          <t>11.04</t>
        </is>
      </c>
      <c r="C57" s="66" t="inlineStr">
        <is>
          <t>Confirm that all pricing and FX answers in this response are binding for 12 months.</t>
        </is>
      </c>
      <c r="D57" s="73" t="n"/>
      <c r="E57" s="68" t="n"/>
      <c r="F57" s="73" t="n"/>
      <c r="G57" s="73" t="n"/>
      <c r="H57" s="73" t="n"/>
      <c r="I57" s="73" t="n"/>
    </row>
  </sheetData>
  <autoFilter ref="B5:I57"/>
  <conditionalFormatting sqref="G6:I57">
    <cfRule type="cellIs" rank="0" priority="2" equalAverage="0" operator="lessThanOrEqual" aboveAverage="0" dxfId="9" text="" percent="0" bottom="0">
      <formula>2</formula>
    </cfRule>
    <cfRule type="cellIs" rank="0" priority="3" equalAverage="0" operator="greaterThanOrEqual" aboveAverage="0" dxfId="10" text="" percent="0" bottom="0">
      <formula>4</formula>
    </cfRule>
  </conditionalFormatting>
  <dataValidations count="2">
    <dataValidation sqref="G7:I31 G33:I41 G43:I46 G48:I52 G55:I59 G62:I64 G67:I69 G72:I74 G77:I79" showDropDown="0" showInputMessage="0" showErrorMessage="0" allowBlank="1" errorTitle="Invalid score" error="Score 1 to 5" type="whole" errorStyle="stop" operator="between">
      <formula1>1</formula1>
      <formula2>5</formula2>
    </dataValidation>
    <dataValidation sqref="F7:F31 F33:F41 F43:F46 F48:F52 F55:F59 F62:F64 F67:F69 F72:F74 F77:F79" showDropDown="0" showInputMessage="0" showErrorMessage="0" allowBlank="0" errorTitle="Invalid weight" error="Weight 1 to 3" type="whole" errorStyle="stop" operator="between">
      <formula1>1</formula1>
      <formula2>3</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tabColor rgb="FF2F5D3F"/>
    <outlinePr summaryBelow="1" summaryRight="1"/>
    <pageSetUpPr fitToPage="0"/>
  </sheetPr>
  <dimension ref="A1:I85"/>
  <sheetViews>
    <sheetView showFormulas="0" showGridLines="0" showRowColHeaders="1" showZeros="1" rightToLeft="0" tabSelected="0" showOutlineSymbols="1" defaultGridColor="1"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baseColWidth="8" defaultColWidth="8.6796875" defaultRowHeight="15" zeroHeight="0" outlineLevelRow="0"/>
  <cols>
    <col width="3" customWidth="1" style="50" min="1" max="1"/>
    <col width="8" customWidth="1" style="50" min="2" max="2"/>
    <col width="62" customWidth="1" style="50" min="3" max="3"/>
    <col width="42" customWidth="1" style="50" min="4" max="5"/>
    <col width="9" customWidth="1" style="50" min="6" max="6"/>
    <col width="10" customWidth="1" style="50" min="7" max="9"/>
  </cols>
  <sheetData>
    <row r="1" ht="19.7" customHeight="1" s="51">
      <c r="B1" s="52" t="inlineStr">
        <is>
          <t>Detailed RFP: Employer of Record</t>
        </is>
      </c>
    </row>
    <row r="2" ht="15" customHeight="1" s="51">
      <c r="B2" s="53" t="inlineStr">
        <is>
          <t>EOR Request for Proposal template. Published by Teamed (teamed.global). Free to copy and use.</t>
        </is>
      </c>
    </row>
    <row r="3" ht="15" customHeight="1" s="51">
      <c r="B3" s="58" t="inlineStr">
        <is>
          <t>Vendor completes column D and the Cost Model tab. Buyer scores in columns F to H (1 to 5). Weights in column E are editable.</t>
        </is>
      </c>
    </row>
    <row r="4"/>
    <row r="5" ht="23.85" customHeight="1" s="51">
      <c r="B5" s="59" t="inlineStr">
        <is>
          <t>#</t>
        </is>
      </c>
      <c r="C5" s="59" t="inlineStr">
        <is>
          <t>Question</t>
        </is>
      </c>
      <c r="D5" s="59" t="inlineStr">
        <is>
          <t>What a strong answer looks like</t>
        </is>
      </c>
      <c r="E5" s="59" t="inlineStr">
        <is>
          <t>Vendor response</t>
        </is>
      </c>
      <c r="F5" s="59" t="inlineStr">
        <is>
          <t>Weight (1-3)</t>
        </is>
      </c>
      <c r="G5" s="59" t="inlineStr">
        <is>
          <t>Vendor A</t>
        </is>
      </c>
      <c r="H5" s="59" t="inlineStr">
        <is>
          <t>Vendor B</t>
        </is>
      </c>
      <c r="I5" s="59" t="inlineStr">
        <is>
          <t>Vendor C</t>
        </is>
      </c>
    </row>
    <row r="6" ht="15" customHeight="1" s="51">
      <c r="B6" s="60" t="n">
        <v>1</v>
      </c>
      <c r="C6" s="61" t="inlineStr">
        <is>
          <t>FX Rate &amp; Cost Transparency</t>
        </is>
      </c>
      <c r="D6" s="62" t="n"/>
      <c r="E6" s="62" t="n"/>
      <c r="F6" s="63" t="inlineStr">
        <is>
          <t>Section score (0-100)</t>
        </is>
      </c>
      <c r="G6" s="64">
        <f>IF(SUMPRODUCT(($F$7:$F$23)*(G7:G23&lt;&gt;""))=0,"",ROUND(SUMPRODUCT($F$7:$F$23,G7:G23)/(SUMPRODUCT(($F$7:$F$23)*(G7:G23&lt;&gt;""))*5)*100,1))</f>
        <v/>
      </c>
      <c r="H6" s="64">
        <f>IF(SUMPRODUCT(($F$7:$F$23)*(H7:H23&lt;&gt;""))=0,"",ROUND(SUMPRODUCT($F$7:$F$23,H7:H23)/(SUMPRODUCT(($F$7:$F$23)*(H7:H23&lt;&gt;""))*5)*100,1))</f>
        <v/>
      </c>
      <c r="I6" s="64">
        <f>IF(SUMPRODUCT(($F$7:$F$23)*(I7:I23&lt;&gt;""))=0,"",ROUND(SUMPRODUCT($F$7:$F$23,I7:I23)/(SUMPRODUCT(($F$7:$F$23)*(I7:I23&lt;&gt;""))*5)*100,1))</f>
        <v/>
      </c>
    </row>
    <row r="7" ht="63.75" customHeight="1" s="51">
      <c r="B7" s="65" t="inlineStr">
        <is>
          <t>1.01</t>
        </is>
      </c>
      <c r="C7" s="66" t="inlineStr">
        <is>
          <t>State your FX policy in one paragraph. Which reference rate do you convert local salary and employer costs at (name the source, e.g. ECB, Reuters/Refinitiv mid-market, WM/Reuters 4pm fix), and at what time of day is it fixed?</t>
        </is>
      </c>
      <c r="D7" s="67" t="inlineStr">
        <is>
          <t>Named public source, named fixing time, no ambiguity. 'Our internal rate' or 'a competitive rate' is a red flag.</t>
        </is>
      </c>
      <c r="E7" s="68" t="n"/>
      <c r="F7" s="69" t="n">
        <v>3</v>
      </c>
      <c r="G7" s="69" t="n"/>
      <c r="H7" s="69" t="n"/>
      <c r="I7" s="69" t="n"/>
    </row>
    <row r="8" ht="48.75" customHeight="1" s="51">
      <c r="B8" s="65" t="inlineStr">
        <is>
          <t>1.02</t>
        </is>
      </c>
      <c r="C8" s="66" t="inlineStr">
        <is>
          <t>State the exact markup or spread you add to that reference rate, expressed as a percentage, per currency pair. If it is zero, say zero in writing.</t>
        </is>
      </c>
      <c r="D8" s="67" t="inlineStr">
        <is>
          <t>A single number per pair (e.g. 0.00%, 1.50%). Refusal to state a number, or 'varies by market', scores 1.</t>
        </is>
      </c>
      <c r="E8" s="68" t="n"/>
      <c r="F8" s="69" t="n">
        <v>3</v>
      </c>
      <c r="G8" s="69" t="n"/>
      <c r="H8" s="69" t="n"/>
      <c r="I8" s="69" t="n"/>
    </row>
    <row r="9" ht="63.75" customHeight="1" s="51">
      <c r="B9" s="65" t="inlineStr">
        <is>
          <t>1.03</t>
        </is>
      </c>
      <c r="C9" s="66" t="inlineStr">
        <is>
          <t>Will you write the reference rate source and the maximum markup into the MSA as a contractual commitment? Paste the clause you would use.</t>
        </is>
      </c>
      <c r="D9" s="67" t="inlineStr">
        <is>
          <t>Yes, with a clause. The strongest answer caps the markup and names the rate source in the contract, not in a pricing schedule that can change.</t>
        </is>
      </c>
      <c r="E9" s="68" t="n"/>
      <c r="F9" s="69" t="n">
        <v>3</v>
      </c>
      <c r="G9" s="69" t="n"/>
      <c r="H9" s="69" t="n"/>
      <c r="I9" s="69" t="n"/>
    </row>
    <row r="10" ht="63.75" customHeight="1" s="51">
      <c r="B10" s="65" t="inlineStr">
        <is>
          <t>1.04</t>
        </is>
      </c>
      <c r="C10" s="66" t="inlineStr">
        <is>
          <t>Show every invoice as: local-currency gross employer cost, rate applied, invoice-currency amount, service fee. Does each invoice show these as separate lines? Attach a real (redacted) invoice.</t>
        </is>
      </c>
      <c r="D10" s="67" t="inlineStr">
        <is>
          <t>Invoice shows local amount, rate and converted amount on each line so finance can reconcile to the payroll register. Bundled 'total cost' lines score low.</t>
        </is>
      </c>
      <c r="E10" s="68" t="n"/>
      <c r="F10" s="69" t="n">
        <v>3</v>
      </c>
      <c r="G10" s="69" t="n"/>
      <c r="H10" s="69" t="n"/>
      <c r="I10" s="69" t="n"/>
    </row>
    <row r="11" ht="48.75" customHeight="1" s="51">
      <c r="B11" s="65" t="inlineStr">
        <is>
          <t>1.05</t>
        </is>
      </c>
      <c r="C11" s="66" t="inlineStr">
        <is>
          <t>When is the FX rate fixed (invoice date, payroll date, payment date) and who bears movement between fixing and settlement?</t>
        </is>
      </c>
      <c r="D11" s="67" t="inlineStr">
        <is>
          <t>Fixed at a stated point, client is not charged twice for movement, no back-dated adjustments.</t>
        </is>
      </c>
      <c r="E11" s="68" t="n"/>
      <c r="F11" s="69" t="n">
        <v>2</v>
      </c>
      <c r="G11" s="69" t="n"/>
      <c r="H11" s="69" t="n"/>
      <c r="I11" s="69" t="n"/>
    </row>
    <row r="12" ht="48.75" customHeight="1" s="51">
      <c r="B12" s="65" t="inlineStr">
        <is>
          <t>1.06</t>
        </is>
      </c>
      <c r="C12" s="66" t="inlineStr">
        <is>
          <t>Can we be invoiced in the employee's local currency to avoid conversion entirely? List the currencies you can invoice in and any fee for doing so.</t>
        </is>
      </c>
      <c r="D12" s="67" t="inlineStr">
        <is>
          <t>Yes, in major currencies, no surcharge.</t>
        </is>
      </c>
      <c r="E12" s="68" t="n"/>
      <c r="F12" s="69" t="n">
        <v>2</v>
      </c>
      <c r="G12" s="69" t="n"/>
      <c r="H12" s="69" t="n"/>
      <c r="I12" s="69" t="n"/>
    </row>
    <row r="13" ht="48.75" customHeight="1" s="51">
      <c r="B13" s="65" t="inlineStr">
        <is>
          <t>1.07</t>
        </is>
      </c>
      <c r="C13" s="66" t="inlineStr">
        <is>
          <t>Complete the Cost Model tab: one worked example per country in scope, showing gross salary, employer costs, rate, markup, service fee and monthly invoice total.</t>
        </is>
      </c>
      <c r="D13" s="67" t="inlineStr">
        <is>
          <t>Fully completed, numbers reconcile, no 'TBC'.</t>
        </is>
      </c>
      <c r="E13" s="68" t="n"/>
      <c r="F13" s="69" t="n">
        <v>3</v>
      </c>
      <c r="G13" s="69" t="n"/>
      <c r="H13" s="69" t="n"/>
      <c r="I13" s="69" t="n"/>
    </row>
    <row r="14" ht="63.75" customHeight="1" s="51">
      <c r="B14" s="65" t="inlineStr">
        <is>
          <t>1.08</t>
        </is>
      </c>
      <c r="C14" s="66" t="inlineStr">
        <is>
          <t>Does your quote show total cost of employment: statutory employer contributions, mandatory benefits, 13th/14th month, holiday and severance accruals, and any provider float or buffer?</t>
        </is>
      </c>
      <c r="D14" s="67" t="inlineStr">
        <is>
          <t>All-in monthly figure with every component itemised. Accruals disclosed as accruals, not hidden in a percentage.</t>
        </is>
      </c>
      <c r="E14" s="68" t="n"/>
      <c r="F14" s="69" t="n">
        <v>3</v>
      </c>
      <c r="G14" s="69" t="n"/>
      <c r="H14" s="69" t="n"/>
      <c r="I14" s="69" t="n"/>
    </row>
    <row r="15" ht="48.75" customHeight="1" s="51">
      <c r="B15" s="65" t="inlineStr">
        <is>
          <t>1.09</t>
        </is>
      </c>
      <c r="C15" s="66" t="inlineStr">
        <is>
          <t>Do you require a security deposit, prepayment or advance funding? State the amount, the basis for calculating it, whether it earns interest, and when it is returned.</t>
        </is>
      </c>
      <c r="D15" s="67" t="inlineStr">
        <is>
          <t>No deposit, or a deposit equal to a stated number of months, returned within a stated period after offboarding.</t>
        </is>
      </c>
      <c r="E15" s="68" t="n"/>
      <c r="F15" s="69" t="n">
        <v>2</v>
      </c>
      <c r="G15" s="69" t="n"/>
      <c r="H15" s="69" t="n"/>
      <c r="I15" s="69" t="n"/>
    </row>
    <row r="16" ht="48.75" customHeight="1" s="51">
      <c r="B16" s="65" t="inlineStr">
        <is>
          <t>1.10</t>
        </is>
      </c>
      <c r="C16" s="66" t="inlineStr">
        <is>
          <t>Is your service fee a fixed monthly amount per employee, or a percentage of salary? Does it change when the employee's salary changes?</t>
        </is>
      </c>
      <c r="D16" s="67" t="inlineStr">
        <is>
          <t>A per-employee monthly amount that does not move with salary. Percentage-of-salary fees penalise pay rises.</t>
        </is>
      </c>
      <c r="E16" s="68" t="n"/>
      <c r="F16" s="69" t="n">
        <v>2</v>
      </c>
      <c r="G16" s="69" t="n"/>
      <c r="H16" s="69" t="n"/>
      <c r="I16" s="69" t="n"/>
    </row>
    <row r="17" ht="78.75" customHeight="1" s="51">
      <c r="B17" s="65" t="inlineStr">
        <is>
          <t>1.11</t>
        </is>
      </c>
      <c r="C17" s="66" t="inlineStr">
        <is>
          <t>List every fee not included in the monthly service fee: onboarding, offboarding, contract amendments, expense processing, off-cycle payroll, benefits administration, background checks, equipment, immigration, and anything else. State the amount and currency of each.</t>
        </is>
      </c>
      <c r="D17" s="67" t="inlineStr">
        <is>
          <t>Short list, fixed amounts, clear currency. A long list or 'quoted on request' scores low.</t>
        </is>
      </c>
      <c r="E17" s="68" t="n"/>
      <c r="F17" s="69" t="n">
        <v>3</v>
      </c>
      <c r="G17" s="69" t="n"/>
      <c r="H17" s="69" t="n"/>
      <c r="I17" s="69" t="n"/>
    </row>
    <row r="18" ht="48.75" customHeight="1" s="51">
      <c r="B18" s="65" t="inlineStr">
        <is>
          <t>1.12</t>
        </is>
      </c>
      <c r="C18" s="66" t="inlineStr">
        <is>
          <t>How are estimated employer costs reconciled to actuals? Describe the true-up process, timing and how credits are returned.</t>
        </is>
      </c>
      <c r="D18" s="67" t="inlineStr">
        <is>
          <t>Monthly true-up on the next invoice with a line-by-line reconciliation.</t>
        </is>
      </c>
      <c r="E18" s="68" t="n"/>
      <c r="F18" s="69" t="n">
        <v>2</v>
      </c>
      <c r="G18" s="69" t="n"/>
      <c r="H18" s="69" t="n"/>
      <c r="I18" s="69" t="n"/>
    </row>
    <row r="19" ht="48.75" customHeight="1" s="51">
      <c r="B19" s="65" t="inlineStr">
        <is>
          <t>1.13</t>
        </is>
      </c>
      <c r="C19" s="66" t="inlineStr">
        <is>
          <t>What are your payment terms, and what fees or interest apply to late payment or to any funding you advance on our behalf?</t>
        </is>
      </c>
      <c r="D19" s="67" t="inlineStr">
        <is>
          <t>Stated terms, no funding charges buried in the rate.</t>
        </is>
      </c>
      <c r="E19" s="68" t="n"/>
      <c r="F19" s="69" t="n">
        <v>1</v>
      </c>
      <c r="G19" s="69" t="n"/>
      <c r="H19" s="69" t="n"/>
      <c r="I19" s="69" t="n"/>
    </row>
    <row r="20" ht="48.75" customHeight="1" s="51">
      <c r="B20" s="65" t="inlineStr">
        <is>
          <t>1.14</t>
        </is>
      </c>
      <c r="C20" s="66" t="inlineStr">
        <is>
          <t>What is your price change policy? Notice period, maximum annual increase, indexation basis, and whether the FX markup can change mid-term.</t>
        </is>
      </c>
      <c r="D20" s="67" t="inlineStr">
        <is>
          <t>Written notice, capped increase, FX markup fixed for the term.</t>
        </is>
      </c>
      <c r="E20" s="68" t="n"/>
      <c r="F20" s="69" t="n">
        <v>2</v>
      </c>
      <c r="G20" s="69" t="n"/>
      <c r="H20" s="69" t="n"/>
      <c r="I20" s="69" t="n"/>
    </row>
    <row r="21" ht="33.75" customHeight="1" s="51">
      <c r="B21" s="65" t="inlineStr">
        <is>
          <t>1.15</t>
        </is>
      </c>
      <c r="C21" s="66" t="inlineStr">
        <is>
          <t>Has your FX markup, fee structure or deposit policy changed in the last 24 months? Describe each change.</t>
        </is>
      </c>
      <c r="D21" s="67" t="inlineStr">
        <is>
          <t>Full disclosure. Undisclosed changes discovered later are a contract-exit trigger.</t>
        </is>
      </c>
      <c r="E21" s="68" t="n"/>
      <c r="F21" s="69" t="n">
        <v>1</v>
      </c>
      <c r="G21" s="69" t="n"/>
      <c r="H21" s="69" t="n"/>
      <c r="I21" s="69" t="n"/>
    </row>
    <row r="22" ht="48.75" customHeight="1" s="51">
      <c r="B22" s="65" t="inlineStr">
        <is>
          <t>1.16</t>
        </is>
      </c>
      <c r="C22" s="66" t="inlineStr">
        <is>
          <t>On termination of an employee, how are severance, notice pay and accrued leave invoiced, and is any service fee charged on top of those amounts?</t>
        </is>
      </c>
      <c r="D22" s="67" t="inlineStr">
        <is>
          <t>Pass-through at cost, no fee on statutory payments.</t>
        </is>
      </c>
      <c r="E22" s="68" t="n"/>
      <c r="F22" s="69" t="n">
        <v>2</v>
      </c>
      <c r="G22" s="69" t="n"/>
      <c r="H22" s="69" t="n"/>
      <c r="I22" s="69" t="n"/>
    </row>
    <row r="23" ht="48.75" customHeight="1" s="51">
      <c r="B23" s="65" t="inlineStr">
        <is>
          <t>1.17</t>
        </is>
      </c>
      <c r="C23" s="66" t="inlineStr">
        <is>
          <t>Provide a sample month-end pack: invoice, payroll register and FX reconciliation, demonstrating that our finance team can tie the invoice to payroll to the penny.</t>
        </is>
      </c>
      <c r="D23" s="67" t="inlineStr">
        <is>
          <t>Complete pack supplied. This is the test of whether month-end closes without a blame game.</t>
        </is>
      </c>
      <c r="E23" s="68" t="n"/>
      <c r="F23" s="69" t="n">
        <v>3</v>
      </c>
      <c r="G23" s="69" t="n"/>
      <c r="H23" s="69" t="n"/>
      <c r="I23" s="69" t="n"/>
    </row>
    <row r="24"/>
    <row r="25" ht="15" customHeight="1" s="51">
      <c r="B25" s="60" t="n">
        <v>2</v>
      </c>
      <c r="C25" s="61" t="inlineStr">
        <is>
          <t>Payroll Operations &amp; Financial Controls</t>
        </is>
      </c>
      <c r="D25" s="62" t="n"/>
      <c r="E25" s="62" t="n"/>
      <c r="F25" s="63" t="inlineStr">
        <is>
          <t>Section score (0-100)</t>
        </is>
      </c>
      <c r="G25" s="64">
        <f>IF(SUMPRODUCT(($F$26:$F$30)*(G26:G30&lt;&gt;""))=0,"",ROUND(SUMPRODUCT($F$26:$F$30,G26:G30)/(SUMPRODUCT(($F$26:$F$30)*(G26:G30&lt;&gt;""))*5)*100,1))</f>
        <v/>
      </c>
      <c r="H25" s="64">
        <f>IF(SUMPRODUCT(($F$26:$F$30)*(H26:H30&lt;&gt;""))=0,"",ROUND(SUMPRODUCT($F$26:$F$30,H26:H30)/(SUMPRODUCT(($F$26:$F$30)*(H26:H30&lt;&gt;""))*5)*100,1))</f>
        <v/>
      </c>
      <c r="I25" s="64">
        <f>IF(SUMPRODUCT(($F$26:$F$30)*(I26:I30&lt;&gt;""))=0,"",ROUND(SUMPRODUCT($F$26:$F$30,I26:I30)/(SUMPRODUCT(($F$26:$F$30)*(I26:I30&lt;&gt;""))*5)*100,1))</f>
        <v/>
      </c>
    </row>
    <row r="26" ht="33.75" customHeight="1" s="51">
      <c r="B26" s="65" t="inlineStr">
        <is>
          <t>2.01</t>
        </is>
      </c>
      <c r="C26" s="66" t="inlineStr">
        <is>
          <t>Describe payroll frequency, cut-off dates and payment dates by country in scope.</t>
        </is>
      </c>
      <c r="D26" s="67" t="inlineStr">
        <is>
          <t>Per-country calendar attached.</t>
        </is>
      </c>
      <c r="E26" s="68" t="n"/>
      <c r="F26" s="69" t="n">
        <v>2</v>
      </c>
      <c r="G26" s="69" t="n"/>
      <c r="H26" s="69" t="n"/>
      <c r="I26" s="69" t="n"/>
    </row>
    <row r="27" ht="33.75" customHeight="1" s="51">
      <c r="B27" s="65" t="inlineStr">
        <is>
          <t>2.02</t>
        </is>
      </c>
      <c r="C27" s="66" t="inlineStr">
        <is>
          <t>What controls prevent payroll errors, and what is your payroll accuracy rate over the last 12 months?</t>
        </is>
      </c>
      <c r="D27" s="67" t="inlineStr">
        <is>
          <t>Stated accuracy (e.g. 99.8%), four-eyes review, variance checks.</t>
        </is>
      </c>
      <c r="E27" s="68" t="n"/>
      <c r="F27" s="69" t="n">
        <v>2</v>
      </c>
      <c r="G27" s="69" t="n"/>
      <c r="H27" s="69" t="n"/>
      <c r="I27" s="69" t="n"/>
    </row>
    <row r="28" ht="33.75" customHeight="1" s="51">
      <c r="B28" s="65" t="inlineStr">
        <is>
          <t>2.03</t>
        </is>
      </c>
      <c r="C28" s="66" t="inlineStr">
        <is>
          <t>How are corrections, approvals and audit trails handled, and how quickly are errors fixed and employees made whole?</t>
        </is>
      </c>
      <c r="D28" s="67" t="inlineStr">
        <is>
          <t>Correction within the same cycle or an off-cycle run at no charge.</t>
        </is>
      </c>
      <c r="E28" s="68" t="n"/>
      <c r="F28" s="69" t="n">
        <v>2</v>
      </c>
      <c r="G28" s="69" t="n"/>
      <c r="H28" s="69" t="n"/>
      <c r="I28" s="69" t="n"/>
    </row>
    <row r="29" ht="33.75" customHeight="1" s="51">
      <c r="B29" s="65" t="inlineStr">
        <is>
          <t>2.04</t>
        </is>
      </c>
      <c r="C29" s="66" t="inlineStr">
        <is>
          <t>How are bonuses, commissions, equity, expenses and reimbursements processed and shown on the invoice?</t>
        </is>
      </c>
      <c r="D29" s="67" t="inlineStr">
        <is>
          <t>Separate lines, no markup on pass-through amounts.</t>
        </is>
      </c>
      <c r="E29" s="68" t="n"/>
      <c r="F29" s="69" t="n">
        <v>2</v>
      </c>
      <c r="G29" s="69" t="n"/>
      <c r="H29" s="69" t="n"/>
      <c r="I29" s="69" t="n"/>
    </row>
    <row r="30" ht="33.75" customHeight="1" s="51">
      <c r="B30" s="65" t="inlineStr">
        <is>
          <t>2.05</t>
        </is>
      </c>
      <c r="C30" s="66" t="inlineStr">
        <is>
          <t>Are client funds held in segregated accounts? Who holds them and in which jurisdiction?</t>
        </is>
      </c>
      <c r="D30" s="67" t="inlineStr">
        <is>
          <t>Segregated, named bank, named jurisdiction.</t>
        </is>
      </c>
      <c r="E30" s="68" t="n"/>
      <c r="F30" s="69" t="n">
        <v>2</v>
      </c>
      <c r="G30" s="69" t="n"/>
      <c r="H30" s="69" t="n"/>
      <c r="I30" s="69" t="n"/>
    </row>
    <row r="31"/>
    <row r="32" ht="15" customHeight="1" s="51">
      <c r="B32" s="60" t="n">
        <v>3</v>
      </c>
      <c r="C32" s="61" t="inlineStr">
        <is>
          <t>Employment Law Compliance &amp; Expertise</t>
        </is>
      </c>
      <c r="D32" s="62" t="n"/>
      <c r="E32" s="62" t="n"/>
      <c r="F32" s="63" t="inlineStr">
        <is>
          <t>Section score (0-100)</t>
        </is>
      </c>
      <c r="G32" s="64">
        <f>IF(SUMPRODUCT(($F$33:$F$40)*(G33:G40&lt;&gt;""))=0,"",ROUND(SUMPRODUCT($F$33:$F$40,G33:G40)/(SUMPRODUCT(($F$33:$F$40)*(G33:G40&lt;&gt;""))*5)*100,1))</f>
        <v/>
      </c>
      <c r="H32" s="64">
        <f>IF(SUMPRODUCT(($F$33:$F$40)*(H33:H40&lt;&gt;""))=0,"",ROUND(SUMPRODUCT($F$33:$F$40,H33:H40)/(SUMPRODUCT(($F$33:$F$40)*(H33:H40&lt;&gt;""))*5)*100,1))</f>
        <v/>
      </c>
      <c r="I32" s="64">
        <f>IF(SUMPRODUCT(($F$33:$F$40)*(I33:I40&lt;&gt;""))=0,"",ROUND(SUMPRODUCT($F$33:$F$40,I33:I40)/(SUMPRODUCT(($F$33:$F$40)*(I33:I40&lt;&gt;""))*5)*100,1))</f>
        <v/>
      </c>
    </row>
    <row r="33" ht="48.75" customHeight="1" s="51">
      <c r="B33" s="65" t="inlineStr">
        <is>
          <t>3.01</t>
        </is>
      </c>
      <c r="C33" s="66" t="inlineStr">
        <is>
          <t>Who gives us employment law advice: a named advisor, a ticket queue, or a chatbot? Describe the escalation path to in-country specialists.</t>
        </is>
      </c>
      <c r="D33" s="67" t="inlineStr">
        <is>
          <t>Named advisor with direct access to in-market specialists who are employees, not a marketplace.</t>
        </is>
      </c>
      <c r="E33" s="68" t="n"/>
      <c r="F33" s="69" t="n">
        <v>3</v>
      </c>
      <c r="G33" s="69" t="n"/>
      <c r="H33" s="69" t="n"/>
      <c r="I33" s="69" t="n"/>
    </row>
    <row r="34" ht="63.75" customHeight="1" s="51">
      <c r="B34" s="65" t="inlineStr">
        <is>
          <t>3.02</t>
        </is>
      </c>
      <c r="C34" s="66" t="inlineStr">
        <is>
          <t>When we ask 'what should we do?', do you give a recommendation based on our circumstances, or a menu of options? Give a redacted example of advice you gave a client on a termination.</t>
        </is>
      </c>
      <c r="D34" s="67" t="inlineStr">
        <is>
          <t>A recommendation with reasoning. Menus push liability back onto the client.</t>
        </is>
      </c>
      <c r="E34" s="68" t="n"/>
      <c r="F34" s="69" t="n">
        <v>3</v>
      </c>
      <c r="G34" s="69" t="n"/>
      <c r="H34" s="69" t="n"/>
      <c r="I34" s="69" t="n"/>
    </row>
    <row r="35" ht="48.75" customHeight="1" s="51">
      <c r="B35" s="65" t="inlineStr">
        <is>
          <t>3.03</t>
        </is>
      </c>
      <c r="C35" s="66" t="inlineStr">
        <is>
          <t>Walk through a performance-related termination in a country in scope: steps, timeline, documentation, cost, and who leads each step.</t>
        </is>
      </c>
      <c r="D35" s="67" t="inlineStr">
        <is>
          <t>Specific, country-accurate, provider leads.</t>
        </is>
      </c>
      <c r="E35" s="68" t="n"/>
      <c r="F35" s="69" t="n">
        <v>3</v>
      </c>
      <c r="G35" s="69" t="n"/>
      <c r="H35" s="69" t="n"/>
      <c r="I35" s="69" t="n"/>
    </row>
    <row r="36" ht="33.75" customHeight="1" s="51">
      <c r="B36" s="65" t="inlineStr">
        <is>
          <t>3.04</t>
        </is>
      </c>
      <c r="C36" s="66" t="inlineStr">
        <is>
          <t>How do you identify and implement regulatory changes across countries, and how are we told?</t>
        </is>
      </c>
      <c r="D36" s="67" t="inlineStr">
        <is>
          <t>Monitored change process, written notice with impact and cost.</t>
        </is>
      </c>
      <c r="E36" s="68" t="n"/>
      <c r="F36" s="69" t="n">
        <v>2</v>
      </c>
      <c r="G36" s="69" t="n"/>
      <c r="H36" s="69" t="n"/>
      <c r="I36" s="69" t="n"/>
    </row>
    <row r="37" ht="33.75" customHeight="1" s="51">
      <c r="B37" s="65" t="inlineStr">
        <is>
          <t>3.05</t>
        </is>
      </c>
      <c r="C37" s="66" t="inlineStr">
        <is>
          <t>How are statutory contributions, filings and employer obligations managed and evidenced?</t>
        </is>
      </c>
      <c r="D37" s="67" t="inlineStr">
        <is>
          <t>Filings evidenced on request, calendar per country.</t>
        </is>
      </c>
      <c r="E37" s="68" t="n"/>
      <c r="F37" s="69" t="n">
        <v>2</v>
      </c>
      <c r="G37" s="69" t="n"/>
      <c r="H37" s="69" t="n"/>
      <c r="I37" s="69" t="n"/>
    </row>
    <row r="38" ht="33.75" customHeight="1" s="51">
      <c r="B38" s="65" t="inlineStr">
        <is>
          <t>3.06</t>
        </is>
      </c>
      <c r="C38" s="66" t="inlineStr">
        <is>
          <t>Do you assess and advise on permanent establishment and misclassification risk? Is this included or charged?</t>
        </is>
      </c>
      <c r="D38" s="67" t="inlineStr">
        <is>
          <t>Included, proactive.</t>
        </is>
      </c>
      <c r="E38" s="68" t="n"/>
      <c r="F38" s="69" t="n">
        <v>2</v>
      </c>
      <c r="G38" s="69" t="n"/>
      <c r="H38" s="69" t="n"/>
      <c r="I38" s="69" t="n"/>
    </row>
    <row r="39" ht="33.75" customHeight="1" s="51">
      <c r="B39" s="65" t="inlineStr">
        <is>
          <t>3.07</t>
        </is>
      </c>
      <c r="C39" s="66" t="inlineStr">
        <is>
          <t>How do you support labour inspections, audits and government inquiries?</t>
        </is>
      </c>
      <c r="D39" s="67" t="inlineStr">
        <is>
          <t>Local team handles; client kept informed.</t>
        </is>
      </c>
      <c r="E39" s="68" t="n"/>
      <c r="F39" s="69" t="n">
        <v>1</v>
      </c>
      <c r="G39" s="69" t="n"/>
      <c r="H39" s="69" t="n"/>
      <c r="I39" s="69" t="n"/>
    </row>
    <row r="40" ht="33.75" customHeight="1" s="51">
      <c r="B40" s="65" t="inlineStr">
        <is>
          <t>3.08</t>
        </is>
      </c>
      <c r="C40" s="66" t="inlineStr">
        <is>
          <t>Who carries liability for compliance failures, and what indemnities are offered?</t>
        </is>
      </c>
      <c r="D40" s="67" t="inlineStr">
        <is>
          <t>Provider indemnifies for its own errors without cap carve-outs that gut it.</t>
        </is>
      </c>
      <c r="E40" s="68" t="n"/>
      <c r="F40" s="69" t="n">
        <v>2</v>
      </c>
      <c r="G40" s="69" t="n"/>
      <c r="H40" s="69" t="n"/>
      <c r="I40" s="69" t="n"/>
    </row>
    <row r="41"/>
    <row r="42" ht="15" customHeight="1" s="51">
      <c r="B42" s="60" t="n">
        <v>4</v>
      </c>
      <c r="C42" s="61" t="inlineStr">
        <is>
          <t>Service Model &amp; Support</t>
        </is>
      </c>
      <c r="D42" s="62" t="n"/>
      <c r="E42" s="62" t="n"/>
      <c r="F42" s="63" t="inlineStr">
        <is>
          <t>Section score (0-100)</t>
        </is>
      </c>
      <c r="G42" s="64">
        <f>IF(SUMPRODUCT(($F$43:$F$46)*(G43:G46&lt;&gt;""))=0,"",ROUND(SUMPRODUCT($F$43:$F$46,G43:G46)/(SUMPRODUCT(($F$43:$F$46)*(G43:G46&lt;&gt;""))*5)*100,1))</f>
        <v/>
      </c>
      <c r="H42" s="64">
        <f>IF(SUMPRODUCT(($F$43:$F$46)*(H43:H46&lt;&gt;""))=0,"",ROUND(SUMPRODUCT($F$43:$F$46,H43:H46)/(SUMPRODUCT(($F$43:$F$46)*(H43:H46&lt;&gt;""))*5)*100,1))</f>
        <v/>
      </c>
      <c r="I42" s="64">
        <f>IF(SUMPRODUCT(($F$43:$F$46)*(I43:I46&lt;&gt;""))=0,"",ROUND(SUMPRODUCT($F$43:$F$46,I43:I46)/(SUMPRODUCT(($F$43:$F$46)*(I43:I46&lt;&gt;""))*5)*100,1))</f>
        <v/>
      </c>
    </row>
    <row r="43" ht="33.75" customHeight="1" s="51">
      <c r="B43" s="65" t="inlineStr">
        <is>
          <t>4.01</t>
        </is>
      </c>
      <c r="C43" s="66" t="inlineStr">
        <is>
          <t>Describe the account model. Will we have a named account manager, and what is their span (clients per manager)?</t>
        </is>
      </c>
      <c r="D43" s="67" t="inlineStr">
        <is>
          <t>Named, single point of contact, stated span.</t>
        </is>
      </c>
      <c r="E43" s="68" t="n"/>
      <c r="F43" s="69" t="n">
        <v>2</v>
      </c>
      <c r="G43" s="69" t="n"/>
      <c r="H43" s="69" t="n"/>
      <c r="I43" s="69" t="n"/>
    </row>
    <row r="44" ht="33.75" customHeight="1" s="51">
      <c r="B44" s="65" t="inlineStr">
        <is>
          <t>4.02</t>
        </is>
      </c>
      <c r="C44" s="66" t="inlineStr">
        <is>
          <t>State response and resolution SLAs for client and employee queries, and the service credits if missed.</t>
        </is>
      </c>
      <c r="D44" s="67" t="inlineStr">
        <is>
          <t>Hours, not days; credits stated.</t>
        </is>
      </c>
      <c r="E44" s="68" t="n"/>
      <c r="F44" s="69" t="n">
        <v>2</v>
      </c>
      <c r="G44" s="69" t="n"/>
      <c r="H44" s="69" t="n"/>
      <c r="I44" s="69" t="n"/>
    </row>
    <row r="45" ht="33.75" customHeight="1" s="51">
      <c r="B45" s="65" t="inlineStr">
        <is>
          <t>4.03</t>
        </is>
      </c>
      <c r="C45" s="66" t="inlineStr">
        <is>
          <t>Which time zones and languages are covered for client and employee support?</t>
        </is>
      </c>
      <c r="D45" s="67" t="inlineStr">
        <is>
          <t>Covers our operating regions.</t>
        </is>
      </c>
      <c r="E45" s="68" t="n"/>
      <c r="F45" s="69" t="n">
        <v>1</v>
      </c>
      <c r="G45" s="69" t="n"/>
      <c r="H45" s="69" t="n"/>
      <c r="I45" s="69" t="n"/>
    </row>
    <row r="46" ht="33.75" customHeight="1" s="51">
      <c r="B46" s="65" t="inlineStr">
        <is>
          <t>4.04</t>
        </is>
      </c>
      <c r="C46" s="66" t="inlineStr">
        <is>
          <t>How do you handle rapid scaling or multi-country rollouts (10+ hires in 30 days)?</t>
        </is>
      </c>
      <c r="D46" s="67" t="inlineStr">
        <is>
          <t>Dedicated onboarding capacity.</t>
        </is>
      </c>
      <c r="E46" s="68" t="n"/>
      <c r="F46" s="69" t="n">
        <v>1</v>
      </c>
      <c r="G46" s="69" t="n"/>
      <c r="H46" s="69" t="n"/>
      <c r="I46" s="69" t="n"/>
    </row>
    <row r="47"/>
    <row r="48" ht="15" customHeight="1" s="51">
      <c r="B48" s="60" t="n">
        <v>5</v>
      </c>
      <c r="C48" s="61" t="inlineStr">
        <is>
          <t>Entity Model &amp; Supply Chain</t>
        </is>
      </c>
      <c r="D48" s="62" t="n"/>
      <c r="E48" s="62" t="n"/>
      <c r="F48" s="63" t="inlineStr">
        <is>
          <t>Section score (0-100)</t>
        </is>
      </c>
      <c r="G48" s="64">
        <f>IF(SUMPRODUCT(($F$49:$F$52)*(G49:G52&lt;&gt;""))=0,"",ROUND(SUMPRODUCT($F$49:$F$52,G49:G52)/(SUMPRODUCT(($F$49:$F$52)*(G49:G52&lt;&gt;""))*5)*100,1))</f>
        <v/>
      </c>
      <c r="H48" s="64">
        <f>IF(SUMPRODUCT(($F$49:$F$52)*(H49:H52&lt;&gt;""))=0,"",ROUND(SUMPRODUCT($F$49:$F$52,H49:H52)/(SUMPRODUCT(($F$49:$F$52)*(H49:H52&lt;&gt;""))*5)*100,1))</f>
        <v/>
      </c>
      <c r="I48" s="64">
        <f>IF(SUMPRODUCT(($F$49:$F$52)*(I49:I52&lt;&gt;""))=0,"",ROUND(SUMPRODUCT($F$49:$F$52,I49:I52)/(SUMPRODUCT(($F$49:$F$52)*(I49:I52&lt;&gt;""))*5)*100,1))</f>
        <v/>
      </c>
    </row>
    <row r="49" ht="33.75" customHeight="1" s="51">
      <c r="B49" s="65" t="inlineStr">
        <is>
          <t>5.01</t>
        </is>
      </c>
      <c r="C49" s="66" t="inlineStr">
        <is>
          <t>For each country in scope, is the legal employer your own entity or a third-party partner? Name the employing entity.</t>
        </is>
      </c>
      <c r="D49" s="67" t="inlineStr">
        <is>
          <t>Named entity per country, owned where it matters to us.</t>
        </is>
      </c>
      <c r="E49" s="68" t="n"/>
      <c r="F49" s="69" t="n">
        <v>3</v>
      </c>
      <c r="G49" s="69" t="n"/>
      <c r="H49" s="69" t="n"/>
      <c r="I49" s="69" t="n"/>
    </row>
    <row r="50" ht="33.75" customHeight="1" s="51">
      <c r="B50" s="65" t="inlineStr">
        <is>
          <t>5.02</t>
        </is>
      </c>
      <c r="C50" s="66" t="inlineStr">
        <is>
          <t>Where partners are used, how are they vetted and monitored, and who remains accountable to us?</t>
        </is>
      </c>
      <c r="D50" s="67" t="inlineStr">
        <is>
          <t>Provider is single point of accountability.</t>
        </is>
      </c>
      <c r="E50" s="68" t="n"/>
      <c r="F50" s="69" t="n">
        <v>2</v>
      </c>
      <c r="G50" s="69" t="n"/>
      <c r="H50" s="69" t="n"/>
      <c r="I50" s="69" t="n"/>
    </row>
    <row r="51" ht="33.75" customHeight="1" s="51">
      <c r="B51" s="65" t="inlineStr">
        <is>
          <t>5.03</t>
        </is>
      </c>
      <c r="C51" s="66" t="inlineStr">
        <is>
          <t>Are fourth-party risks and partner changes disclosed to clients in advance?</t>
        </is>
      </c>
      <c r="D51" s="67" t="inlineStr">
        <is>
          <t>Yes, with notice.</t>
        </is>
      </c>
      <c r="E51" s="68" t="n"/>
      <c r="F51" s="69" t="n">
        <v>1</v>
      </c>
      <c r="G51" s="69" t="n"/>
      <c r="H51" s="69" t="n"/>
      <c r="I51" s="69" t="n"/>
    </row>
    <row r="52" ht="33.75" customHeight="1" s="51">
      <c r="B52" s="65" t="inlineStr">
        <is>
          <t>5.04</t>
        </is>
      </c>
      <c r="C52" s="66" t="inlineStr">
        <is>
          <t>Which services (payroll, benefits, legal) are delivered in-house versus outsourced?</t>
        </is>
      </c>
      <c r="D52" s="67" t="inlineStr">
        <is>
          <t>Clear split.</t>
        </is>
      </c>
      <c r="E52" s="68" t="n"/>
      <c r="F52" s="69" t="n">
        <v>1</v>
      </c>
      <c r="G52" s="69" t="n"/>
      <c r="H52" s="69" t="n"/>
      <c r="I52" s="69" t="n"/>
    </row>
    <row r="53"/>
    <row r="54" ht="15" customHeight="1" s="51">
      <c r="B54" s="60" t="n">
        <v>6</v>
      </c>
      <c r="C54" s="61" t="inlineStr">
        <is>
          <t>Data Protection &amp; Information Security</t>
        </is>
      </c>
      <c r="D54" s="62" t="n"/>
      <c r="E54" s="62" t="n"/>
      <c r="F54" s="63" t="inlineStr">
        <is>
          <t>Section score (0-100)</t>
        </is>
      </c>
      <c r="G54" s="64">
        <f>IF(SUMPRODUCT(($F$55:$F$59)*(G55:G59&lt;&gt;""))=0,"",ROUND(SUMPRODUCT($F$55:$F$59,G55:G59)/(SUMPRODUCT(($F$55:$F$59)*(G55:G59&lt;&gt;""))*5)*100,1))</f>
        <v/>
      </c>
      <c r="H54" s="64">
        <f>IF(SUMPRODUCT(($F$55:$F$59)*(H55:H59&lt;&gt;""))=0,"",ROUND(SUMPRODUCT($F$55:$F$59,H55:H59)/(SUMPRODUCT(($F$55:$F$59)*(H55:H59&lt;&gt;""))*5)*100,1))</f>
        <v/>
      </c>
      <c r="I54" s="64">
        <f>IF(SUMPRODUCT(($F$55:$F$59)*(I55:I59&lt;&gt;""))=0,"",ROUND(SUMPRODUCT($F$55:$F$59,I55:I59)/(SUMPRODUCT(($F$55:$F$59)*(I55:I59&lt;&gt;""))*5)*100,1))</f>
        <v/>
      </c>
    </row>
    <row r="55" ht="33.75" customHeight="1" s="51">
      <c r="B55" s="65" t="inlineStr">
        <is>
          <t>6.01</t>
        </is>
      </c>
      <c r="C55" s="66" t="inlineStr">
        <is>
          <t>List current security certifications (SOC 2 Type II, ISO 27001) with dates and scope.</t>
        </is>
      </c>
      <c r="D55" s="67" t="inlineStr">
        <is>
          <t>Current, in scope, attached.</t>
        </is>
      </c>
      <c r="E55" s="68" t="n"/>
      <c r="F55" s="69" t="n">
        <v>2</v>
      </c>
      <c r="G55" s="69" t="n"/>
      <c r="H55" s="69" t="n"/>
      <c r="I55" s="69" t="n"/>
    </row>
    <row r="56" ht="33.75" customHeight="1" s="51">
      <c r="B56" s="65" t="inlineStr">
        <is>
          <t>6.02</t>
        </is>
      </c>
      <c r="C56" s="66" t="inlineStr">
        <is>
          <t>Where is employee and client data stored and processed? Provide the sub-processor list.</t>
        </is>
      </c>
      <c r="D56" s="67" t="inlineStr">
        <is>
          <t>Named regions, published list.</t>
        </is>
      </c>
      <c r="E56" s="68" t="n"/>
      <c r="F56" s="69" t="n">
        <v>2</v>
      </c>
      <c r="G56" s="69" t="n"/>
      <c r="H56" s="69" t="n"/>
      <c r="I56" s="69" t="n"/>
    </row>
    <row r="57" ht="33.75" customHeight="1" s="51">
      <c r="B57" s="65" t="inlineStr">
        <is>
          <t>6.03</t>
        </is>
      </c>
      <c r="C57" s="66" t="inlineStr">
        <is>
          <t>How do you comply with GDPR and local data protection law? Provide your standard DPA.</t>
        </is>
      </c>
      <c r="D57" s="67" t="inlineStr">
        <is>
          <t>DPA attached.</t>
        </is>
      </c>
      <c r="E57" s="68" t="n"/>
      <c r="F57" s="69" t="n">
        <v>2</v>
      </c>
      <c r="G57" s="69" t="n"/>
      <c r="H57" s="69" t="n"/>
      <c r="I57" s="69" t="n"/>
    </row>
    <row r="58" ht="33.75" customHeight="1" s="51">
      <c r="B58" s="65" t="inlineStr">
        <is>
          <t>6.04</t>
        </is>
      </c>
      <c r="C58" s="66" t="inlineStr">
        <is>
          <t>Breach notification SLA to clients, and incident management process.</t>
        </is>
      </c>
      <c r="D58" s="67" t="inlineStr">
        <is>
          <t>72 hours or faster, documented.</t>
        </is>
      </c>
      <c r="E58" s="68" t="n"/>
      <c r="F58" s="69" t="n">
        <v>1</v>
      </c>
      <c r="G58" s="69" t="n"/>
      <c r="H58" s="69" t="n"/>
      <c r="I58" s="69" t="n"/>
    </row>
    <row r="59" ht="33.75" customHeight="1" s="51">
      <c r="B59" s="65" t="inlineStr">
        <is>
          <t>6.05</t>
        </is>
      </c>
      <c r="C59" s="66" t="inlineStr">
        <is>
          <t>Business continuity and disaster recovery: RPO, RTO and last test date.</t>
        </is>
      </c>
      <c r="D59" s="67" t="inlineStr">
        <is>
          <t>Stated, tested within 12 months.</t>
        </is>
      </c>
      <c r="E59" s="68" t="n"/>
      <c r="F59" s="69" t="n">
        <v>1</v>
      </c>
      <c r="G59" s="69" t="n"/>
      <c r="H59" s="69" t="n"/>
      <c r="I59" s="69" t="n"/>
    </row>
    <row r="60"/>
    <row r="61" ht="15" customHeight="1" s="51">
      <c r="B61" s="60" t="n">
        <v>7</v>
      </c>
      <c r="C61" s="61" t="inlineStr">
        <is>
          <t>Technology &amp; Integrations</t>
        </is>
      </c>
      <c r="D61" s="62" t="n"/>
      <c r="E61" s="62" t="n"/>
      <c r="F61" s="63" t="inlineStr">
        <is>
          <t>Section score (0-100)</t>
        </is>
      </c>
      <c r="G61" s="64">
        <f>IF(SUMPRODUCT(($F$62:$F$64)*(G62:G64&lt;&gt;""))=0,"",ROUND(SUMPRODUCT($F$62:$F$64,G62:G64)/(SUMPRODUCT(($F$62:$F$64)*(G62:G64&lt;&gt;""))*5)*100,1))</f>
        <v/>
      </c>
      <c r="H61" s="64">
        <f>IF(SUMPRODUCT(($F$62:$F$64)*(H62:H64&lt;&gt;""))=0,"",ROUND(SUMPRODUCT($F$62:$F$64,H62:H64)/(SUMPRODUCT(($F$62:$F$64)*(H62:H64&lt;&gt;""))*5)*100,1))</f>
        <v/>
      </c>
      <c r="I61" s="64">
        <f>IF(SUMPRODUCT(($F$62:$F$64)*(I62:I64&lt;&gt;""))=0,"",ROUND(SUMPRODUCT($F$62:$F$64,I62:I64)/(SUMPRODUCT(($F$62:$F$64)*(I62:I64&lt;&gt;""))*5)*100,1))</f>
        <v/>
      </c>
    </row>
    <row r="62" ht="33.75" customHeight="1" s="51">
      <c r="B62" s="65" t="inlineStr">
        <is>
          <t>7.01</t>
        </is>
      </c>
      <c r="C62" s="66" t="inlineStr">
        <is>
          <t>Describe the platform: what can we and our employees do without raising a ticket?</t>
        </is>
      </c>
      <c r="D62" s="67" t="inlineStr">
        <is>
          <t>Self-serve for contracts, payslips, leave, expenses, invoices.</t>
        </is>
      </c>
      <c r="E62" s="68" t="n"/>
      <c r="F62" s="69" t="n">
        <v>2</v>
      </c>
      <c r="G62" s="69" t="n"/>
      <c r="H62" s="69" t="n"/>
      <c r="I62" s="69" t="n"/>
    </row>
    <row r="63" ht="33.75" customHeight="1" s="51">
      <c r="B63" s="65" t="inlineStr">
        <is>
          <t>7.02</t>
        </is>
      </c>
      <c r="C63" s="66" t="inlineStr">
        <is>
          <t>Which HRIS, ERP and finance systems do you integrate with? Is there an API?</t>
        </is>
      </c>
      <c r="D63" s="67" t="inlineStr">
        <is>
          <t>Named integrations, API documented.</t>
        </is>
      </c>
      <c r="E63" s="68" t="n"/>
      <c r="F63" s="69" t="n">
        <v>1</v>
      </c>
      <c r="G63" s="69" t="n"/>
      <c r="H63" s="69" t="n"/>
      <c r="I63" s="69" t="n"/>
    </row>
    <row r="64" ht="33.75" customHeight="1" s="51">
      <c r="B64" s="65" t="inlineStr">
        <is>
          <t>7.03</t>
        </is>
      </c>
      <c r="C64" s="66" t="inlineStr">
        <is>
          <t>Platform uptime over the last 12 months and how invoice and payroll data can be exported.</t>
        </is>
      </c>
      <c r="D64" s="67" t="inlineStr">
        <is>
          <t>Stated uptime, CSV/API export.</t>
        </is>
      </c>
      <c r="E64" s="68" t="n"/>
      <c r="F64" s="69" t="n">
        <v>1</v>
      </c>
      <c r="G64" s="69" t="n"/>
      <c r="H64" s="69" t="n"/>
      <c r="I64" s="69" t="n"/>
    </row>
    <row r="65"/>
    <row r="66" ht="15" customHeight="1" s="51">
      <c r="B66" s="60" t="n">
        <v>8</v>
      </c>
      <c r="C66" s="61" t="inlineStr">
        <is>
          <t>Implementation &amp; Transition</t>
        </is>
      </c>
      <c r="D66" s="62" t="n"/>
      <c r="E66" s="62" t="n"/>
      <c r="F66" s="63" t="inlineStr">
        <is>
          <t>Section score (0-100)</t>
        </is>
      </c>
      <c r="G66" s="64">
        <f>IF(SUMPRODUCT(($F$67:$F$69)*(G67:G69&lt;&gt;""))=0,"",ROUND(SUMPRODUCT($F$67:$F$69,G67:G69)/(SUMPRODUCT(($F$67:$F$69)*(G67:G69&lt;&gt;""))*5)*100,1))</f>
        <v/>
      </c>
      <c r="H66" s="64">
        <f>IF(SUMPRODUCT(($F$67:$F$69)*(H67:H69&lt;&gt;""))=0,"",ROUND(SUMPRODUCT($F$67:$F$69,H67:H69)/(SUMPRODUCT(($F$67:$F$69)*(H67:H69&lt;&gt;""))*5)*100,1))</f>
        <v/>
      </c>
      <c r="I66" s="64">
        <f>IF(SUMPRODUCT(($F$67:$F$69)*(I67:I69&lt;&gt;""))=0,"",ROUND(SUMPRODUCT($F$67:$F$69,I67:I69)/(SUMPRODUCT(($F$67:$F$69)*(I67:I69&lt;&gt;""))*5)*100,1))</f>
        <v/>
      </c>
    </row>
    <row r="67" ht="33.75" customHeight="1" s="51">
      <c r="B67" s="65" t="inlineStr">
        <is>
          <t>8.01</t>
        </is>
      </c>
      <c r="C67" s="66" t="inlineStr">
        <is>
          <t>Describe implementation approach, timeline per country and the resources you assign.</t>
        </is>
      </c>
      <c r="D67" s="67" t="inlineStr">
        <is>
          <t>Named implementation lead, timeline per country.</t>
        </is>
      </c>
      <c r="E67" s="68" t="n"/>
      <c r="F67" s="69" t="n">
        <v>2</v>
      </c>
      <c r="G67" s="69" t="n"/>
      <c r="H67" s="69" t="n"/>
      <c r="I67" s="69" t="n"/>
    </row>
    <row r="68" ht="33.75" customHeight="1" s="51">
      <c r="B68" s="65" t="inlineStr">
        <is>
          <t>8.02</t>
        </is>
      </c>
      <c r="C68" s="66" t="inlineStr">
        <is>
          <t>Describe how you transfer employees from an existing EOR: continuity of service, contract novation, cost and timeline.</t>
        </is>
      </c>
      <c r="D68" s="67" t="inlineStr">
        <is>
          <t>Handled by provider, no gap in employment.</t>
        </is>
      </c>
      <c r="E68" s="68" t="n"/>
      <c r="F68" s="69" t="n">
        <v>2</v>
      </c>
      <c r="G68" s="69" t="n"/>
      <c r="H68" s="69" t="n"/>
      <c r="I68" s="69" t="n"/>
    </row>
    <row r="69" ht="48.75" customHeight="1" s="51">
      <c r="B69" s="65" t="inlineStr">
        <is>
          <t>8.03</t>
        </is>
      </c>
      <c r="C69" s="66" t="inlineStr">
        <is>
          <t>Describe the exit process: notice, data return, employee transfer to another provider or our own entity, and any exit fees.</t>
        </is>
      </c>
      <c r="D69" s="67" t="inlineStr">
        <is>
          <t>No exit fees, structured handover, entity transfer supported.</t>
        </is>
      </c>
      <c r="E69" s="68" t="n"/>
      <c r="F69" s="69" t="n">
        <v>2</v>
      </c>
      <c r="G69" s="69" t="n"/>
      <c r="H69" s="69" t="n"/>
      <c r="I69" s="69" t="n"/>
    </row>
    <row r="70"/>
    <row r="71" ht="15" customHeight="1" s="51">
      <c r="B71" s="60" t="n">
        <v>9</v>
      </c>
      <c r="C71" s="61" t="inlineStr">
        <is>
          <t>Employee Experience</t>
        </is>
      </c>
      <c r="D71" s="62" t="n"/>
      <c r="E71" s="62" t="n"/>
      <c r="F71" s="63" t="inlineStr">
        <is>
          <t>Section score (0-100)</t>
        </is>
      </c>
      <c r="G71" s="64">
        <f>IF(SUMPRODUCT(($F$72:$F$74)*(G72:G74&lt;&gt;""))=0,"",ROUND(SUMPRODUCT($F$72:$F$74,G72:G74)/(SUMPRODUCT(($F$72:$F$74)*(G72:G74&lt;&gt;""))*5)*100,1))</f>
        <v/>
      </c>
      <c r="H71" s="64">
        <f>IF(SUMPRODUCT(($F$72:$F$74)*(H72:H74&lt;&gt;""))=0,"",ROUND(SUMPRODUCT($F$72:$F$74,H72:H74)/(SUMPRODUCT(($F$72:$F$74)*(H72:H74&lt;&gt;""))*5)*100,1))</f>
        <v/>
      </c>
      <c r="I71" s="64">
        <f>IF(SUMPRODUCT(($F$72:$F$74)*(I72:I74&lt;&gt;""))=0,"",ROUND(SUMPRODUCT($F$72:$F$74,I72:I74)/(SUMPRODUCT(($F$72:$F$74)*(I72:I74&lt;&gt;""))*5)*100,1))</f>
        <v/>
      </c>
    </row>
    <row r="72" ht="33.75" customHeight="1" s="51">
      <c r="B72" s="65" t="inlineStr">
        <is>
          <t>9.01</t>
        </is>
      </c>
      <c r="C72" s="66" t="inlineStr">
        <is>
          <t>Describe the employee onboarding experience and self-service portal.</t>
        </is>
      </c>
      <c r="D72" s="67" t="inlineStr">
        <is>
          <t>Contracts, payslips, leave and benefits self-serve.</t>
        </is>
      </c>
      <c r="E72" s="68" t="n"/>
      <c r="F72" s="69" t="n">
        <v>1</v>
      </c>
      <c r="G72" s="69" t="n"/>
      <c r="H72" s="69" t="n"/>
      <c r="I72" s="69" t="n"/>
    </row>
    <row r="73" ht="33.75" customHeight="1" s="51">
      <c r="B73" s="65" t="inlineStr">
        <is>
          <t>9.02</t>
        </is>
      </c>
      <c r="C73" s="66" t="inlineStr">
        <is>
          <t>How are benefits benchmarked, selected and administered by country, and what is charged for this?</t>
        </is>
      </c>
      <c r="D73" s="67" t="inlineStr">
        <is>
          <t>Benchmarked to market, admin included.</t>
        </is>
      </c>
      <c r="E73" s="68" t="n"/>
      <c r="F73" s="69" t="n">
        <v>1</v>
      </c>
      <c r="G73" s="69" t="n"/>
      <c r="H73" s="69" t="n"/>
      <c r="I73" s="69" t="n"/>
    </row>
    <row r="74" ht="18.75" customHeight="1" s="51">
      <c r="B74" s="65" t="inlineStr">
        <is>
          <t>9.03</t>
        </is>
      </c>
      <c r="C74" s="66" t="inlineStr">
        <is>
          <t>How are employee grievances and disputes handled?</t>
        </is>
      </c>
      <c r="D74" s="67" t="inlineStr">
        <is>
          <t>Documented process, local expertise.</t>
        </is>
      </c>
      <c r="E74" s="68" t="n"/>
      <c r="F74" s="69" t="n">
        <v>1</v>
      </c>
      <c r="G74" s="69" t="n"/>
      <c r="H74" s="69" t="n"/>
      <c r="I74" s="69" t="n"/>
    </row>
    <row r="75"/>
    <row r="76" ht="15" customHeight="1" s="51">
      <c r="B76" s="60" t="n">
        <v>10</v>
      </c>
      <c r="C76" s="61" t="inlineStr">
        <is>
          <t>References &amp; Assurance</t>
        </is>
      </c>
      <c r="D76" s="62" t="n"/>
      <c r="E76" s="62" t="n"/>
      <c r="F76" s="63" t="inlineStr">
        <is>
          <t>Section score (0-100)</t>
        </is>
      </c>
      <c r="G76" s="64">
        <f>IF(SUMPRODUCT(($F$77:$F$79)*(G77:G79&lt;&gt;""))=0,"",ROUND(SUMPRODUCT($F$77:$F$79,G77:G79)/(SUMPRODUCT(($F$77:$F$79)*(G77:G79&lt;&gt;""))*5)*100,1))</f>
        <v/>
      </c>
      <c r="H76" s="64">
        <f>IF(SUMPRODUCT(($F$77:$F$79)*(H77:H79&lt;&gt;""))=0,"",ROUND(SUMPRODUCT($F$77:$F$79,H77:H79)/(SUMPRODUCT(($F$77:$F$79)*(H77:H79&lt;&gt;""))*5)*100,1))</f>
        <v/>
      </c>
      <c r="I76" s="64">
        <f>IF(SUMPRODUCT(($F$77:$F$79)*(I77:I79&lt;&gt;""))=0,"",ROUND(SUMPRODUCT($F$77:$F$79,I77:I79)/(SUMPRODUCT(($F$77:$F$79)*(I77:I79&lt;&gt;""))*5)*100,1))</f>
        <v/>
      </c>
    </row>
    <row r="77" ht="33.75" customHeight="1" s="51">
      <c r="B77" s="65" t="inlineStr">
        <is>
          <t>10.01</t>
        </is>
      </c>
      <c r="C77" s="66" t="inlineStr">
        <is>
          <t>Provide three client references in our industry or regions, including one that has left you.</t>
        </is>
      </c>
      <c r="D77" s="67" t="inlineStr">
        <is>
          <t>Three, contactable, one former client.</t>
        </is>
      </c>
      <c r="E77" s="68" t="n"/>
      <c r="F77" s="69" t="n">
        <v>2</v>
      </c>
      <c r="G77" s="69" t="n"/>
      <c r="H77" s="69" t="n"/>
      <c r="I77" s="69" t="n"/>
    </row>
    <row r="78" ht="18.75" customHeight="1" s="51">
      <c r="B78" s="65" t="inlineStr">
        <is>
          <t>10.02</t>
        </is>
      </c>
      <c r="C78" s="66" t="inlineStr">
        <is>
          <t>Provide case studies relevant to our size and countries.</t>
        </is>
      </c>
      <c r="D78" s="67" t="inlineStr">
        <is>
          <t>Relevant, recent.</t>
        </is>
      </c>
      <c r="E78" s="68" t="n"/>
      <c r="F78" s="69" t="n">
        <v>1</v>
      </c>
      <c r="G78" s="69" t="n"/>
      <c r="H78" s="69" t="n"/>
      <c r="I78" s="69" t="n"/>
    </row>
    <row r="79" ht="33.75" customHeight="1" s="51">
      <c r="B79" s="65" t="inlineStr">
        <is>
          <t>10.03</t>
        </is>
      </c>
      <c r="C79" s="66" t="inlineStr">
        <is>
          <t>Disclose any regulatory action, litigation or material client disputes in the last 36 months.</t>
        </is>
      </c>
      <c r="D79" s="67" t="inlineStr">
        <is>
          <t>Full disclosure.</t>
        </is>
      </c>
      <c r="E79" s="68" t="n"/>
      <c r="F79" s="69" t="n">
        <v>1</v>
      </c>
      <c r="G79" s="69" t="n"/>
      <c r="H79" s="69" t="n"/>
      <c r="I79" s="69" t="n"/>
    </row>
    <row r="80"/>
    <row r="81" ht="15" customHeight="1" s="51">
      <c r="B81" s="70" t="n">
        <v>11</v>
      </c>
      <c r="C81" s="71" t="inlineStr">
        <is>
          <t>Submission &amp; Disclosures (not scored)</t>
        </is>
      </c>
      <c r="D81" s="72" t="n"/>
      <c r="E81" s="72" t="n"/>
      <c r="F81" s="72" t="n"/>
      <c r="G81" s="72" t="n"/>
      <c r="H81" s="72" t="n"/>
      <c r="I81" s="72" t="n"/>
    </row>
    <row r="82" ht="18.75" customHeight="1" s="51">
      <c r="B82" s="65" t="inlineStr">
        <is>
          <t>11.01</t>
        </is>
      </c>
      <c r="C82" s="66" t="inlineStr">
        <is>
          <t>Submission deadline and primary contact.</t>
        </is>
      </c>
      <c r="D82" s="73" t="n"/>
      <c r="E82" s="68" t="n"/>
      <c r="F82" s="73" t="n"/>
      <c r="G82" s="73" t="n"/>
      <c r="H82" s="73" t="n"/>
      <c r="I82" s="73" t="n"/>
    </row>
    <row r="83" ht="33.75" customHeight="1" s="51">
      <c r="B83" s="65" t="inlineStr">
        <is>
          <t>11.02</t>
        </is>
      </c>
      <c r="C83" s="66" t="inlineStr">
        <is>
          <t>Countries, headcount and invoice currency in scope for this RFP (buyer to complete).</t>
        </is>
      </c>
      <c r="D83" s="73" t="n"/>
      <c r="E83" s="68" t="n"/>
      <c r="F83" s="73" t="n"/>
      <c r="G83" s="73" t="n"/>
      <c r="H83" s="73" t="n"/>
      <c r="I83" s="73" t="n"/>
    </row>
    <row r="84" ht="33.75" customHeight="1" s="51">
      <c r="B84" s="65" t="inlineStr">
        <is>
          <t>11.03</t>
        </is>
      </c>
      <c r="C84" s="66" t="inlineStr">
        <is>
          <t>Assumptions, exclusions or constraints the vendor wishes to disclose.</t>
        </is>
      </c>
      <c r="D84" s="73" t="n"/>
      <c r="E84" s="68" t="n"/>
      <c r="F84" s="73" t="n"/>
      <c r="G84" s="73" t="n"/>
      <c r="H84" s="73" t="n"/>
      <c r="I84" s="73" t="n"/>
    </row>
    <row r="85" ht="33.75" customHeight="1" s="51">
      <c r="B85" s="65" t="inlineStr">
        <is>
          <t>11.04</t>
        </is>
      </c>
      <c r="C85" s="66" t="inlineStr">
        <is>
          <t>Confirm that all pricing and FX answers in this response are binding for 12 months.</t>
        </is>
      </c>
      <c r="D85" s="73" t="n"/>
      <c r="E85" s="68" t="n"/>
      <c r="F85" s="73" t="n"/>
      <c r="G85" s="73" t="n"/>
      <c r="H85" s="73" t="n"/>
      <c r="I85" s="73" t="n"/>
    </row>
  </sheetData>
  <autoFilter ref="B5:I85"/>
  <conditionalFormatting sqref="G6:I85">
    <cfRule type="cellIs" rank="0" priority="2" equalAverage="0" operator="lessThanOrEqual" aboveAverage="0" dxfId="9" text="" percent="0" bottom="0">
      <formula>2</formula>
    </cfRule>
    <cfRule type="cellIs" rank="0" priority="3" equalAverage="0" operator="greaterThanOrEqual" aboveAverage="0" dxfId="10" text="" percent="0" bottom="0">
      <formula>4</formula>
    </cfRule>
  </conditionalFormatting>
  <dataValidations count="2">
    <dataValidation sqref="G7:I31 G33:I41 G43:I46 G48:I52 G55:I59 G62:I64 G67:I69 G72:I74 G77:I79" showDropDown="0" showInputMessage="0" showErrorMessage="0" allowBlank="1" errorTitle="Invalid score" error="Score 1 to 5" type="whole" errorStyle="stop" operator="between">
      <formula1>1</formula1>
      <formula2>5</formula2>
    </dataValidation>
    <dataValidation sqref="F7:F31 F33:F41 F43:F46 F48:F52 F55:F59 F62:F64 F67:F69 F72:F74 F77:F79" showDropDown="0" showInputMessage="0" showErrorMessage="0" allowBlank="0" errorTitle="Invalid weight" error="Weight 1 to 3" type="whole" errorStyle="stop" operator="between">
      <formula1>1</formula1>
      <formula2>3</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filterMode="0">
    <tabColor rgb="FFB4552B"/>
    <outlinePr summaryBelow="1" summaryRight="1"/>
    <pageSetUpPr fitToPage="0"/>
  </sheetPr>
  <dimension ref="A1:L40"/>
  <sheetViews>
    <sheetView showFormulas="0" showGridLines="0" showRowColHeaders="1" showZeros="1" rightToLeft="0" tabSelected="0" showOutlineSymbols="1" defaultGridColor="1"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baseColWidth="8" defaultColWidth="8.6796875" defaultRowHeight="15" zeroHeight="0" outlineLevelRow="0"/>
  <cols>
    <col width="3" customWidth="1" style="50" min="1" max="1"/>
    <col width="26" customWidth="1" style="50" min="2" max="2"/>
    <col width="16" customWidth="1" style="50" min="3" max="6"/>
    <col width="14" customWidth="1" style="50" min="7" max="7"/>
    <col width="16" customWidth="1" style="50" min="8" max="11"/>
  </cols>
  <sheetData>
    <row r="1" ht="19.7" customHeight="1" s="51">
      <c r="B1" s="52" t="inlineStr">
        <is>
          <t>Cost Model: Total Cost of Employment and FX Exposure</t>
        </is>
      </c>
    </row>
    <row r="2" ht="15" customHeight="1" s="51">
      <c r="B2" s="53" t="inlineStr">
        <is>
          <t>EOR Request for Proposal template. Published by Teamed (teamed.global). Free to copy and use.</t>
        </is>
      </c>
    </row>
    <row r="3" ht="15" customHeight="1" s="51">
      <c r="B3" s="58" t="inlineStr">
        <is>
          <t>Part A: vendor completes one row per country. Part B: buyer compares annual cost across vendors. Blue cells are inputs.</t>
        </is>
      </c>
    </row>
    <row r="4"/>
    <row r="5" ht="15" customHeight="1" s="51">
      <c r="B5" s="74" t="inlineStr">
        <is>
          <t>Part A: Vendor worked example (one row per country in scope)</t>
        </is>
      </c>
    </row>
    <row r="6" ht="15" customHeight="1" s="51">
      <c r="B6" s="53" t="inlineStr">
        <is>
          <t>Row 8 is an illustrative example. Vendor overwrites it and adds rows below. Reference rate must match the answer to question 1.01; markup must match 1.02.</t>
        </is>
      </c>
    </row>
    <row r="7" ht="45" customHeight="1" s="51">
      <c r="B7" s="59" t="inlineStr">
        <is>
          <t>Country</t>
        </is>
      </c>
      <c r="C7" s="59" t="inlineStr">
        <is>
          <t>Local currency</t>
        </is>
      </c>
      <c r="D7" s="59" t="inlineStr">
        <is>
          <t>Annual gross salary (local)</t>
        </is>
      </c>
      <c r="E7" s="59" t="inlineStr">
        <is>
          <t>Employer on-costs %</t>
        </is>
      </c>
      <c r="F7" s="59" t="inlineStr">
        <is>
          <t>Annual employer cost (local)</t>
        </is>
      </c>
      <c r="G7" s="59" t="inlineStr">
        <is>
          <t>Invoice currency</t>
        </is>
      </c>
      <c r="H7" s="59" t="inlineStr">
        <is>
          <t>Reference rate (1 local = X invoice)</t>
        </is>
      </c>
      <c r="I7" s="59" t="inlineStr">
        <is>
          <t>FX markup %</t>
        </is>
      </c>
      <c r="J7" s="59" t="inlineStr">
        <is>
          <t>Rate applied</t>
        </is>
      </c>
      <c r="K7" s="59" t="inlineStr">
        <is>
          <t>Annual employer cost (invoice ccy)</t>
        </is>
      </c>
      <c r="L7" s="59" t="inlineStr">
        <is>
          <t>Annual FX cost (invoice ccy)</t>
        </is>
      </c>
    </row>
    <row r="8" ht="15" customHeight="1" s="51">
      <c r="B8" s="75" t="inlineStr">
        <is>
          <t>Germany (example)</t>
        </is>
      </c>
      <c r="C8" s="69" t="inlineStr">
        <is>
          <t>EUR</t>
        </is>
      </c>
      <c r="D8" s="76" t="n">
        <v>60000</v>
      </c>
      <c r="E8" s="77" t="n">
        <v>0.21</v>
      </c>
      <c r="F8" s="78">
        <f>IF(D8="","",D8*(1+E8))</f>
        <v/>
      </c>
      <c r="G8" s="69" t="inlineStr">
        <is>
          <t>GBP</t>
        </is>
      </c>
      <c r="H8" s="79" t="n">
        <v>0.85</v>
      </c>
      <c r="I8" s="80" t="n">
        <v>0.015</v>
      </c>
      <c r="J8" s="81">
        <f>IF(H8="","",H8*(1+I8))</f>
        <v/>
      </c>
      <c r="K8" s="78">
        <f>IF(OR(F8="",J8=""),"",F8*J8)</f>
        <v/>
      </c>
      <c r="L8" s="78">
        <f>IF(OR(F8="",H8=""),"",F8*H8*I8)</f>
        <v/>
      </c>
    </row>
    <row r="9" ht="15" customHeight="1" s="51">
      <c r="B9" s="75" t="n"/>
      <c r="C9" s="69" t="n"/>
      <c r="D9" s="76" t="n"/>
      <c r="E9" s="77" t="n"/>
      <c r="F9" s="78">
        <f>IF(D9="","",D9*(1+E9))</f>
        <v/>
      </c>
      <c r="G9" s="69" t="n"/>
      <c r="H9" s="79" t="n"/>
      <c r="I9" s="80" t="n"/>
      <c r="J9" s="81">
        <f>IF(H9="","",H9*(1+I9))</f>
        <v/>
      </c>
      <c r="K9" s="78">
        <f>IF(OR(F9="",J9=""),"",F9*J9)</f>
        <v/>
      </c>
      <c r="L9" s="78">
        <f>IF(OR(F9="",H9=""),"",F9*H9*I9)</f>
        <v/>
      </c>
    </row>
    <row r="10" ht="15" customHeight="1" s="51">
      <c r="B10" s="75" t="n"/>
      <c r="C10" s="69" t="n"/>
      <c r="D10" s="76" t="n"/>
      <c r="E10" s="77" t="n"/>
      <c r="F10" s="78">
        <f>IF(D10="","",D10*(1+E10))</f>
        <v/>
      </c>
      <c r="G10" s="69" t="n"/>
      <c r="H10" s="79" t="n"/>
      <c r="I10" s="80" t="n"/>
      <c r="J10" s="81">
        <f>IF(H10="","",H10*(1+I10))</f>
        <v/>
      </c>
      <c r="K10" s="78">
        <f>IF(OR(F10="",J10=""),"",F10*J10)</f>
        <v/>
      </c>
      <c r="L10" s="78">
        <f>IF(OR(F10="",H10=""),"",F10*H10*I10)</f>
        <v/>
      </c>
    </row>
    <row r="11" ht="15" customHeight="1" s="51">
      <c r="B11" s="75" t="n"/>
      <c r="C11" s="69" t="n"/>
      <c r="D11" s="76" t="n"/>
      <c r="E11" s="77" t="n"/>
      <c r="F11" s="78">
        <f>IF(D11="","",D11*(1+E11))</f>
        <v/>
      </c>
      <c r="G11" s="69" t="n"/>
      <c r="H11" s="79" t="n"/>
      <c r="I11" s="80" t="n"/>
      <c r="J11" s="81">
        <f>IF(H11="","",H11*(1+I11))</f>
        <v/>
      </c>
      <c r="K11" s="78">
        <f>IF(OR(F11="",J11=""),"",F11*J11)</f>
        <v/>
      </c>
      <c r="L11" s="78">
        <f>IF(OR(F11="",H11=""),"",F11*H11*I11)</f>
        <v/>
      </c>
    </row>
    <row r="12" ht="15" customHeight="1" s="51">
      <c r="B12" s="75" t="n"/>
      <c r="C12" s="69" t="n"/>
      <c r="D12" s="76" t="n"/>
      <c r="E12" s="77" t="n"/>
      <c r="F12" s="78">
        <f>IF(D12="","",D12*(1+E12))</f>
        <v/>
      </c>
      <c r="G12" s="69" t="n"/>
      <c r="H12" s="79" t="n"/>
      <c r="I12" s="80" t="n"/>
      <c r="J12" s="81">
        <f>IF(H12="","",H12*(1+I12))</f>
        <v/>
      </c>
      <c r="K12" s="78">
        <f>IF(OR(F12="",J12=""),"",F12*J12)</f>
        <v/>
      </c>
      <c r="L12" s="78">
        <f>IF(OR(F12="",H12=""),"",F12*H12*I12)</f>
        <v/>
      </c>
    </row>
    <row r="13" ht="15" customHeight="1" s="51">
      <c r="B13" s="75" t="n"/>
      <c r="C13" s="69" t="n"/>
      <c r="D13" s="76" t="n"/>
      <c r="E13" s="77" t="n"/>
      <c r="F13" s="78">
        <f>IF(D13="","",D13*(1+E13))</f>
        <v/>
      </c>
      <c r="G13" s="69" t="n"/>
      <c r="H13" s="79" t="n"/>
      <c r="I13" s="80" t="n"/>
      <c r="J13" s="81">
        <f>IF(H13="","",H13*(1+I13))</f>
        <v/>
      </c>
      <c r="K13" s="78">
        <f>IF(OR(F13="",J13=""),"",F13*J13)</f>
        <v/>
      </c>
      <c r="L13" s="78">
        <f>IF(OR(F13="",H13=""),"",F13*H13*I13)</f>
        <v/>
      </c>
    </row>
    <row r="14" ht="15" customHeight="1" s="51">
      <c r="B14" s="75" t="n"/>
      <c r="C14" s="69" t="n"/>
      <c r="D14" s="76" t="n"/>
      <c r="E14" s="77" t="n"/>
      <c r="F14" s="78">
        <f>IF(D14="","",D14*(1+E14))</f>
        <v/>
      </c>
      <c r="G14" s="69" t="n"/>
      <c r="H14" s="79" t="n"/>
      <c r="I14" s="80" t="n"/>
      <c r="J14" s="81">
        <f>IF(H14="","",H14*(1+I14))</f>
        <v/>
      </c>
      <c r="K14" s="78">
        <f>IF(OR(F14="",J14=""),"",F14*J14)</f>
        <v/>
      </c>
      <c r="L14" s="78">
        <f>IF(OR(F14="",H14=""),"",F14*H14*I14)</f>
        <v/>
      </c>
    </row>
    <row r="15" ht="15" customHeight="1" s="51">
      <c r="B15" s="75" t="n"/>
      <c r="C15" s="69" t="n"/>
      <c r="D15" s="76" t="n"/>
      <c r="E15" s="77" t="n"/>
      <c r="F15" s="78">
        <f>IF(D15="","",D15*(1+E15))</f>
        <v/>
      </c>
      <c r="G15" s="69" t="n"/>
      <c r="H15" s="79" t="n"/>
      <c r="I15" s="80" t="n"/>
      <c r="J15" s="81">
        <f>IF(H15="","",H15*(1+I15))</f>
        <v/>
      </c>
      <c r="K15" s="78">
        <f>IF(OR(F15="",J15=""),"",F15*J15)</f>
        <v/>
      </c>
      <c r="L15" s="78">
        <f>IF(OR(F15="",H15=""),"",F15*H15*I15)</f>
        <v/>
      </c>
    </row>
    <row r="16" ht="15" customHeight="1" s="51">
      <c r="B16" s="75" t="n"/>
      <c r="C16" s="69" t="n"/>
      <c r="D16" s="76" t="n"/>
      <c r="E16" s="77" t="n"/>
      <c r="F16" s="78">
        <f>IF(D16="","",D16*(1+E16))</f>
        <v/>
      </c>
      <c r="G16" s="69" t="n"/>
      <c r="H16" s="79" t="n"/>
      <c r="I16" s="80" t="n"/>
      <c r="J16" s="81">
        <f>IF(H16="","",H16*(1+I16))</f>
        <v/>
      </c>
      <c r="K16" s="78">
        <f>IF(OR(F16="",J16=""),"",F16*J16)</f>
        <v/>
      </c>
      <c r="L16" s="78">
        <f>IF(OR(F16="",H16=""),"",F16*H16*I16)</f>
        <v/>
      </c>
    </row>
    <row r="17" ht="15" customHeight="1" s="51">
      <c r="B17" s="75" t="n"/>
      <c r="C17" s="69" t="n"/>
      <c r="D17" s="76" t="n"/>
      <c r="E17" s="77" t="n"/>
      <c r="F17" s="78">
        <f>IF(D17="","",D17*(1+E17))</f>
        <v/>
      </c>
      <c r="G17" s="69" t="n"/>
      <c r="H17" s="79" t="n"/>
      <c r="I17" s="80" t="n"/>
      <c r="J17" s="81">
        <f>IF(H17="","",H17*(1+I17))</f>
        <v/>
      </c>
      <c r="K17" s="78">
        <f>IF(OR(F17="",J17=""),"",F17*J17)</f>
        <v/>
      </c>
      <c r="L17" s="78">
        <f>IF(OR(F17="",H17=""),"",F17*H17*I17)</f>
        <v/>
      </c>
    </row>
    <row r="18" ht="15" customHeight="1" s="51">
      <c r="B18" s="82" t="inlineStr">
        <is>
          <t>Total</t>
        </is>
      </c>
      <c r="K18" s="83">
        <f>SUM(K8:K17)</f>
        <v/>
      </c>
      <c r="L18" s="83">
        <f>SUM(L8:L17)</f>
        <v/>
      </c>
    </row>
    <row r="19" ht="15" customHeight="1" s="51">
      <c r="B19" s="58" t="inlineStr">
        <is>
          <t>Annual FX cost as % of employer cost</t>
        </is>
      </c>
      <c r="L19" s="84">
        <f>IF(K18=0,"",L18/K18)</f>
        <v/>
      </c>
    </row>
    <row r="20" ht="15" customHeight="1" s="51">
      <c r="B20" s="53" t="inlineStr">
        <is>
          <t>Note: the markup is charged on employer cost, not just base salary. Example: EUR 60,000 salary plus 21% on-costs = EUR 72,600, converted at 0.85 plus 1.5% = GBP 926 a year on one employee. Multiply by headcount.</t>
        </is>
      </c>
    </row>
    <row r="21"/>
    <row r="22"/>
    <row r="23" ht="15" customHeight="1" s="51">
      <c r="B23" s="74" t="inlineStr">
        <is>
          <t>Part B: Buyer annual cost comparison</t>
        </is>
      </c>
    </row>
    <row r="24" ht="15" customHeight="1" s="51">
      <c r="B24" s="53" t="inlineStr">
        <is>
          <t>Take each vendor's figures from Part A of their response and from questions 1.02, 1.09 and 1.11. Example values shown; overwrite.</t>
        </is>
      </c>
    </row>
    <row r="25" ht="15" customHeight="1" s="51">
      <c r="B25" s="59" t="inlineStr">
        <is>
          <t>Input</t>
        </is>
      </c>
      <c r="C25" s="59" t="inlineStr">
        <is>
          <t>Vendor A</t>
        </is>
      </c>
      <c r="D25" s="59" t="inlineStr">
        <is>
          <t>Vendor B</t>
        </is>
      </c>
      <c r="E25" s="59" t="inlineStr">
        <is>
          <t>Vendor C</t>
        </is>
      </c>
      <c r="F25" s="59" t="inlineStr">
        <is>
          <t>Notes</t>
        </is>
      </c>
    </row>
    <row r="26" ht="30" customHeight="1" s="51">
      <c r="B26" s="66" t="inlineStr">
        <is>
          <t>Headcount</t>
        </is>
      </c>
      <c r="C26" s="76" t="n">
        <v>10</v>
      </c>
      <c r="D26" s="76" t="n">
        <v>10</v>
      </c>
      <c r="E26" s="76" t="n">
        <v>10</v>
      </c>
      <c r="F26" s="67" t="inlineStr">
        <is>
          <t>Same headcount for all vendors.</t>
        </is>
      </c>
    </row>
    <row r="27" ht="30" customHeight="1" s="51">
      <c r="B27" s="66" t="inlineStr">
        <is>
          <t>Annual employer cost, invoice currency (before FX markup)</t>
        </is>
      </c>
      <c r="C27" s="76" t="n">
        <v>726000</v>
      </c>
      <c r="D27" s="76" t="n">
        <v>726000</v>
      </c>
      <c r="E27" s="76" t="n">
        <v>726000</v>
      </c>
      <c r="F27" s="67" t="inlineStr">
        <is>
          <t>Total from Part A column K at reference rate, or your own payroll estimate.</t>
        </is>
      </c>
    </row>
    <row r="28" ht="30" customHeight="1" s="51">
      <c r="B28" s="66" t="inlineStr">
        <is>
          <t>FX markup % (question 1.02)</t>
        </is>
      </c>
      <c r="C28" s="80" t="n">
        <v>0</v>
      </c>
      <c r="D28" s="80" t="n">
        <v>0.015</v>
      </c>
      <c r="E28" s="80" t="n">
        <v>0.03</v>
      </c>
      <c r="F28" s="67" t="inlineStr">
        <is>
          <t>Zero if invoiced in local currency.</t>
        </is>
      </c>
    </row>
    <row r="29" ht="30" customHeight="1" s="51">
      <c r="B29" s="66" t="inlineStr">
        <is>
          <t>Monthly service fee per employee</t>
        </is>
      </c>
      <c r="C29" s="76" t="n">
        <v>500</v>
      </c>
      <c r="D29" s="76" t="n">
        <v>500</v>
      </c>
      <c r="E29" s="76" t="n">
        <v>450</v>
      </c>
      <c r="F29" s="67" t="inlineStr">
        <is>
          <t>Question 1.10.</t>
        </is>
      </c>
    </row>
    <row r="30" ht="30" customHeight="1" s="51">
      <c r="B30" s="66" t="inlineStr">
        <is>
          <t>Other annual fees (question 1.11)</t>
        </is>
      </c>
      <c r="C30" s="76" t="n">
        <v>0</v>
      </c>
      <c r="D30" s="76" t="n">
        <v>6000</v>
      </c>
      <c r="E30" s="76" t="n">
        <v>9000</v>
      </c>
      <c r="F30" s="67" t="inlineStr">
        <is>
          <t>Onboarding, offboarding, amendments, expenses, off-cycle runs.</t>
        </is>
      </c>
    </row>
    <row r="31" ht="30" customHeight="1" s="51">
      <c r="B31" s="66" t="inlineStr">
        <is>
          <t>Deposit required, months of cost (question 1.09)</t>
        </is>
      </c>
      <c r="C31" s="85" t="n">
        <v>0</v>
      </c>
      <c r="D31" s="85" t="n">
        <v>1</v>
      </c>
      <c r="E31" s="85" t="n">
        <v>2</v>
      </c>
      <c r="F31" s="67" t="inlineStr">
        <is>
          <t>Cash tied up, not a cost, shown separately.</t>
        </is>
      </c>
    </row>
    <row r="32"/>
    <row r="33" ht="15" customHeight="1" s="51">
      <c r="B33" s="59" t="inlineStr">
        <is>
          <t>Output</t>
        </is>
      </c>
      <c r="C33" s="59" t="inlineStr">
        <is>
          <t>Vendor A</t>
        </is>
      </c>
      <c r="D33" s="59" t="inlineStr">
        <is>
          <t>Vendor B</t>
        </is>
      </c>
      <c r="E33" s="59" t="inlineStr">
        <is>
          <t>Vendor C</t>
        </is>
      </c>
      <c r="F33" s="59" t="inlineStr">
        <is>
          <t>Notes</t>
        </is>
      </c>
    </row>
    <row r="34" ht="30" customHeight="1" s="51">
      <c r="B34" s="66" t="inlineStr">
        <is>
          <t>Annual FX cost</t>
        </is>
      </c>
      <c r="C34" s="78">
        <f>C27*C28</f>
        <v/>
      </c>
      <c r="D34" s="78">
        <f>D27*D28</f>
        <v/>
      </c>
      <c r="E34" s="78">
        <f>E27*E28</f>
        <v/>
      </c>
      <c r="F34" s="67" t="inlineStr">
        <is>
          <t>Employer cost x markup.</t>
        </is>
      </c>
    </row>
    <row r="35" ht="30" customHeight="1" s="51">
      <c r="B35" s="66" t="inlineStr">
        <is>
          <t>Annual service fees</t>
        </is>
      </c>
      <c r="C35" s="78">
        <f>C29*12*C26</f>
        <v/>
      </c>
      <c r="D35" s="78">
        <f>D29*12*D26</f>
        <v/>
      </c>
      <c r="E35" s="78">
        <f>E29*12*E26</f>
        <v/>
      </c>
      <c r="F35" s="67" t="inlineStr">
        <is>
          <t>Monthly fee x 12 x headcount.</t>
        </is>
      </c>
    </row>
    <row r="36" ht="30" customHeight="1" s="51">
      <c r="B36" s="66" t="inlineStr">
        <is>
          <t>Other annual fees</t>
        </is>
      </c>
      <c r="C36" s="78">
        <f>C30</f>
        <v/>
      </c>
      <c r="D36" s="78">
        <f>D30</f>
        <v/>
      </c>
      <c r="E36" s="78">
        <f>E30</f>
        <v/>
      </c>
      <c r="F36" s="67" t="n"/>
    </row>
    <row r="37" ht="30" customHeight="1" s="51">
      <c r="B37" s="86" t="inlineStr">
        <is>
          <t>Total annual provider cost</t>
        </is>
      </c>
      <c r="C37" s="87">
        <f>C34+C35+C36</f>
        <v/>
      </c>
      <c r="D37" s="87">
        <f>D34+D35+D36</f>
        <v/>
      </c>
      <c r="E37" s="87">
        <f>E34+E35+E36</f>
        <v/>
      </c>
      <c r="F37" s="67" t="inlineStr">
        <is>
          <t>FX + service + other. Excludes the employer cost itself, which is the same for every vendor at the reference rate.</t>
        </is>
      </c>
    </row>
    <row r="38" ht="30" customHeight="1" s="51">
      <c r="B38" s="66" t="inlineStr">
        <is>
          <t>FX as % of total provider cost</t>
        </is>
      </c>
      <c r="C38" s="88">
        <f>IF(C37=0,"",C34/C37)</f>
        <v/>
      </c>
      <c r="D38" s="88">
        <f>IF(D37=0,"",D34/D37)</f>
        <v/>
      </c>
      <c r="E38" s="88">
        <f>IF(E37=0,"",E34/E37)</f>
        <v/>
      </c>
      <c r="F38" s="67" t="inlineStr">
        <is>
          <t>Shows how much of what you pay the vendor is hidden in the rate.</t>
        </is>
      </c>
    </row>
    <row r="39" ht="30" customHeight="1" s="51">
      <c r="B39" s="66" t="inlineStr">
        <is>
          <t>Cash held as deposit</t>
        </is>
      </c>
      <c r="C39" s="78">
        <f>C31*C27/12</f>
        <v/>
      </c>
      <c r="D39" s="78">
        <f>D31*D27/12</f>
        <v/>
      </c>
      <c r="E39" s="78">
        <f>E31*E27/12</f>
        <v/>
      </c>
      <c r="F39" s="67" t="inlineStr">
        <is>
          <t>Working capital tied up.</t>
        </is>
      </c>
    </row>
    <row r="40" ht="30" customHeight="1" s="51">
      <c r="B40" s="66" t="inlineStr">
        <is>
          <t>Rank on total annual provider cost</t>
        </is>
      </c>
      <c r="C40" s="89">
        <f>RANK(C37,$C$37:$E$37,1)</f>
        <v/>
      </c>
      <c r="D40" s="89">
        <f>RANK(D37,$C$37:$E$37,1)</f>
        <v/>
      </c>
      <c r="E40" s="89">
        <f>RANK(E37,$C$37:$E$37,1)</f>
        <v/>
      </c>
      <c r="F40" s="67" t="inlineStr">
        <is>
          <t>1 = cheapest.</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5.xml><?xml version="1.0" encoding="utf-8"?>
<worksheet xmlns="http://schemas.openxmlformats.org/spreadsheetml/2006/main">
  <sheetPr filterMode="0">
    <tabColor rgb="FF2F5D3F"/>
    <outlinePr summaryBelow="1" summaryRight="1"/>
    <pageSetUpPr fitToPage="0"/>
  </sheetPr>
  <dimension ref="A1:G33"/>
  <sheetViews>
    <sheetView showFormulas="0" showGridLines="0" showRowColHeaders="1" showZeros="1" rightToLeft="0" tabSelected="0" showOutlineSymbols="1" defaultGridColor="1"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baseColWidth="8" defaultColWidth="8.6796875" defaultRowHeight="15" zeroHeight="0" outlineLevelRow="0"/>
  <cols>
    <col width="3" customWidth="1" style="50" min="1" max="1"/>
    <col width="44" customWidth="1" style="50" min="2" max="2"/>
    <col width="14" customWidth="1" style="50" min="3" max="6"/>
    <col width="50" customWidth="1" style="50" min="7" max="7"/>
  </cols>
  <sheetData>
    <row r="1" ht="19.7" customHeight="1" s="51">
      <c r="B1" s="52" t="inlineStr">
        <is>
          <t>Scoring Matrix</t>
        </is>
      </c>
    </row>
    <row r="2" ht="15" customHeight="1" s="51">
      <c r="B2" s="53" t="inlineStr">
        <is>
          <t>EOR Request for Proposal template. Published by Teamed (teamed.global). Free to copy and use.</t>
        </is>
      </c>
    </row>
    <row r="3" ht="15" customHeight="1" s="51">
      <c r="B3" s="58" t="inlineStr">
        <is>
          <t>Section scores pull from the RFP version selected in C5. Weights are editable and must total 100%.</t>
        </is>
      </c>
    </row>
    <row r="4"/>
    <row r="5" ht="15" customHeight="1" s="51">
      <c r="B5" s="90" t="inlineStr">
        <is>
          <t>Version scored</t>
        </is>
      </c>
      <c r="C5" s="91" t="inlineStr">
        <is>
          <t>Detailed</t>
        </is>
      </c>
      <c r="D5" s="53" t="inlineStr">
        <is>
          <t>Fast or Detailed. Must match the sheet where you entered scores.</t>
        </is>
      </c>
    </row>
    <row r="6"/>
    <row r="7" ht="15" customHeight="1" s="51">
      <c r="B7" s="74" t="inlineStr">
        <is>
          <t>Knockout gates (Yes = passes)</t>
        </is>
      </c>
    </row>
    <row r="8" ht="15" customHeight="1" s="51">
      <c r="B8" s="59" t="inlineStr">
        <is>
          <t>Gate</t>
        </is>
      </c>
      <c r="C8" s="59" t="inlineStr">
        <is>
          <t>Vendor A</t>
        </is>
      </c>
      <c r="D8" s="59" t="inlineStr">
        <is>
          <t>Vendor B</t>
        </is>
      </c>
      <c r="E8" s="59" t="inlineStr">
        <is>
          <t>Vendor C</t>
        </is>
      </c>
      <c r="F8" s="59" t="inlineStr">
        <is>
          <t>Why it is a gate</t>
        </is>
      </c>
    </row>
    <row r="9" ht="30" customHeight="1" s="51">
      <c r="B9" s="66" t="inlineStr">
        <is>
          <t>1.02 Stated FX markup as a number, in writing</t>
        </is>
      </c>
      <c r="C9" s="69" t="inlineStr">
        <is>
          <t>Yes</t>
        </is>
      </c>
      <c r="D9" s="69" t="inlineStr">
        <is>
          <t>Yes</t>
        </is>
      </c>
      <c r="E9" s="69" t="inlineStr">
        <is>
          <t>Yes</t>
        </is>
      </c>
      <c r="F9" s="73" t="n"/>
      <c r="G9" s="67" t="inlineStr">
        <is>
          <t>If they will not put a number on it, you cannot budget it and you cannot audit it.</t>
        </is>
      </c>
    </row>
    <row r="10" ht="30" customHeight="1" s="51">
      <c r="B10" s="66" t="inlineStr">
        <is>
          <t>1.03 Will contract the rate source and maximum markup</t>
        </is>
      </c>
      <c r="C10" s="69" t="inlineStr">
        <is>
          <t>Yes</t>
        </is>
      </c>
      <c r="D10" s="69" t="inlineStr">
        <is>
          <t>Yes</t>
        </is>
      </c>
      <c r="E10" s="69" t="inlineStr">
        <is>
          <t>Yes</t>
        </is>
      </c>
      <c r="F10" s="73" t="n"/>
      <c r="G10" s="67" t="inlineStr">
        <is>
          <t>A pricing schedule can change. A contract clause cannot without your signature.</t>
        </is>
      </c>
    </row>
    <row r="11" ht="30" customHeight="1" s="51">
      <c r="B11" s="66" t="inlineStr">
        <is>
          <t>1.04 Invoice shows local amount, rate applied and converted amount per line</t>
        </is>
      </c>
      <c r="C11" s="69" t="inlineStr">
        <is>
          <t>Yes</t>
        </is>
      </c>
      <c r="D11" s="69" t="inlineStr">
        <is>
          <t>Yes</t>
        </is>
      </c>
      <c r="E11" s="69" t="inlineStr">
        <is>
          <t>Yes</t>
        </is>
      </c>
      <c r="F11" s="73" t="n"/>
      <c r="G11" s="67" t="inlineStr">
        <is>
          <t>Without this, finance cannot reconcile invoice to payroll and month-end does not close.</t>
        </is>
      </c>
    </row>
    <row r="12" ht="15" customHeight="1" s="51">
      <c r="B12" s="90" t="inlineStr">
        <is>
          <t>Gate status</t>
        </is>
      </c>
      <c r="C12" s="65">
        <f>IF(COUNTIF(C9:C11,"No")&gt;0,"Disqualified","Eligible")</f>
        <v/>
      </c>
      <c r="D12" s="65">
        <f>IF(COUNTIF(D9:D11,"No")&gt;0,"Disqualified","Eligible")</f>
        <v/>
      </c>
      <c r="E12" s="65">
        <f>IF(COUNTIF(E9:E11,"No")&gt;0,"Disqualified","Eligible")</f>
        <v/>
      </c>
    </row>
    <row r="13"/>
    <row r="14" ht="15" customHeight="1" s="51">
      <c r="B14" s="74" t="inlineStr">
        <is>
          <t>Weighted scores</t>
        </is>
      </c>
    </row>
    <row r="15" ht="15" customHeight="1" s="51">
      <c r="B15" s="59" t="inlineStr">
        <is>
          <t>Section</t>
        </is>
      </c>
      <c r="C15" s="59" t="inlineStr">
        <is>
          <t>Weight</t>
        </is>
      </c>
      <c r="D15" s="59" t="inlineStr">
        <is>
          <t>Vendor A</t>
        </is>
      </c>
      <c r="E15" s="59" t="inlineStr">
        <is>
          <t>Vendor B</t>
        </is>
      </c>
      <c r="F15" s="59" t="inlineStr">
        <is>
          <t>Vendor C</t>
        </is>
      </c>
      <c r="G15" s="59" t="inlineStr">
        <is>
          <t>Scored questions (Fast / Detailed)</t>
        </is>
      </c>
    </row>
    <row r="16" ht="15" customHeight="1" s="51">
      <c r="B16" s="92" t="inlineStr">
        <is>
          <t>1. FX Rate &amp; Cost Transparency</t>
        </is>
      </c>
      <c r="C16" s="93" t="n">
        <v>0.3</v>
      </c>
      <c r="D16" s="94">
        <f>IF($C$5="Fast",'Fast RFP'!$G$6,'Detailed RFP'!$G$6)</f>
        <v/>
      </c>
      <c r="E16" s="94">
        <f>IF($C$5="Fast",'Fast RFP'!$H$6,'Detailed RFP'!$H$6)</f>
        <v/>
      </c>
      <c r="F16" s="94">
        <f>IF($C$5="Fast",'Fast RFP'!$I$6,'Detailed RFP'!$I$6)</f>
        <v/>
      </c>
      <c r="G16" s="95" t="inlineStr">
        <is>
          <t>11 / 17</t>
        </is>
      </c>
    </row>
    <row r="17" ht="15" customHeight="1" s="51">
      <c r="B17" s="96" t="inlineStr">
        <is>
          <t>2. Payroll Operations &amp; Financial Controls</t>
        </is>
      </c>
      <c r="C17" s="93" t="n">
        <v>0.12</v>
      </c>
      <c r="D17" s="94">
        <f>IF($C$5="Fast",'Fast RFP'!$G$19,'Detailed RFP'!$G$25)</f>
        <v/>
      </c>
      <c r="E17" s="94">
        <f>IF($C$5="Fast",'Fast RFP'!$H$19,'Detailed RFP'!$H$25)</f>
        <v/>
      </c>
      <c r="F17" s="94">
        <f>IF($C$5="Fast",'Fast RFP'!$I$19,'Detailed RFP'!$I$25)</f>
        <v/>
      </c>
      <c r="G17" s="95" t="inlineStr">
        <is>
          <t>2 / 5</t>
        </is>
      </c>
    </row>
    <row r="18" ht="15" customHeight="1" s="51">
      <c r="B18" s="96" t="inlineStr">
        <is>
          <t>3. Employment Law Compliance &amp; Expertise</t>
        </is>
      </c>
      <c r="C18" s="93" t="n">
        <v>0.15</v>
      </c>
      <c r="D18" s="94">
        <f>IF($C$5="Fast",'Fast RFP'!$G$23,'Detailed RFP'!$G$32)</f>
        <v/>
      </c>
      <c r="E18" s="94">
        <f>IF($C$5="Fast",'Fast RFP'!$H$23,'Detailed RFP'!$H$32)</f>
        <v/>
      </c>
      <c r="F18" s="94">
        <f>IF($C$5="Fast",'Fast RFP'!$I$23,'Detailed RFP'!$I$32)</f>
        <v/>
      </c>
      <c r="G18" s="95" t="inlineStr">
        <is>
          <t>4 / 8</t>
        </is>
      </c>
    </row>
    <row r="19" ht="15" customHeight="1" s="51">
      <c r="B19" s="96" t="inlineStr">
        <is>
          <t>4. Service Model &amp; Support</t>
        </is>
      </c>
      <c r="C19" s="93" t="n">
        <v>0.1</v>
      </c>
      <c r="D19" s="94">
        <f>IF($C$5="Fast",'Fast RFP'!$G$29,'Detailed RFP'!$G$42)</f>
        <v/>
      </c>
      <c r="E19" s="94">
        <f>IF($C$5="Fast",'Fast RFP'!$H$29,'Detailed RFP'!$H$42)</f>
        <v/>
      </c>
      <c r="F19" s="94">
        <f>IF($C$5="Fast",'Fast RFP'!$I$29,'Detailed RFP'!$I$42)</f>
        <v/>
      </c>
      <c r="G19" s="95" t="inlineStr">
        <is>
          <t>2 / 4</t>
        </is>
      </c>
    </row>
    <row r="20" ht="15" customHeight="1" s="51">
      <c r="B20" s="96" t="inlineStr">
        <is>
          <t>5. Entity Model &amp; Supply Chain</t>
        </is>
      </c>
      <c r="C20" s="93" t="n">
        <v>0.08</v>
      </c>
      <c r="D20" s="94">
        <f>IF($C$5="Fast",'Fast RFP'!$G$33,'Detailed RFP'!$G$48)</f>
        <v/>
      </c>
      <c r="E20" s="94">
        <f>IF($C$5="Fast",'Fast RFP'!$H$33,'Detailed RFP'!$H$48)</f>
        <v/>
      </c>
      <c r="F20" s="94">
        <f>IF($C$5="Fast",'Fast RFP'!$I$33,'Detailed RFP'!$I$48)</f>
        <v/>
      </c>
      <c r="G20" s="95" t="inlineStr">
        <is>
          <t>1 / 4</t>
        </is>
      </c>
    </row>
    <row r="21" ht="15" customHeight="1" s="51">
      <c r="B21" s="96" t="inlineStr">
        <is>
          <t>6. Data Protection &amp; Information Security</t>
        </is>
      </c>
      <c r="C21" s="93" t="n">
        <v>0.08</v>
      </c>
      <c r="D21" s="94">
        <f>IF($C$5="Fast",'Fast RFP'!$G$36,'Detailed RFP'!$G$54)</f>
        <v/>
      </c>
      <c r="E21" s="94">
        <f>IF($C$5="Fast",'Fast RFP'!$H$36,'Detailed RFP'!$H$54)</f>
        <v/>
      </c>
      <c r="F21" s="94">
        <f>IF($C$5="Fast",'Fast RFP'!$I$36,'Detailed RFP'!$I$54)</f>
        <v/>
      </c>
      <c r="G21" s="95" t="inlineStr">
        <is>
          <t>2 / 5</t>
        </is>
      </c>
    </row>
    <row r="22" ht="15" customHeight="1" s="51">
      <c r="B22" s="96" t="inlineStr">
        <is>
          <t>7. Technology &amp; Integrations</t>
        </is>
      </c>
      <c r="C22" s="93" t="n">
        <v>0.05</v>
      </c>
      <c r="D22" s="94">
        <f>IF($C$5="Fast",'Fast RFP'!$G$40,'Detailed RFP'!$G$61)</f>
        <v/>
      </c>
      <c r="E22" s="94">
        <f>IF($C$5="Fast",'Fast RFP'!$H$40,'Detailed RFP'!$H$61)</f>
        <v/>
      </c>
      <c r="F22" s="94">
        <f>IF($C$5="Fast",'Fast RFP'!$I$40,'Detailed RFP'!$I$61)</f>
        <v/>
      </c>
      <c r="G22" s="95" t="inlineStr">
        <is>
          <t>1 / 3</t>
        </is>
      </c>
    </row>
    <row r="23" ht="15" customHeight="1" s="51">
      <c r="B23" s="96" t="inlineStr">
        <is>
          <t>8. Implementation &amp; Transition</t>
        </is>
      </c>
      <c r="C23" s="93" t="n">
        <v>0.05</v>
      </c>
      <c r="D23" s="94">
        <f>IF($C$5="Fast",'Fast RFP'!$G$43,'Detailed RFP'!$G$66)</f>
        <v/>
      </c>
      <c r="E23" s="94">
        <f>IF($C$5="Fast",'Fast RFP'!$H$43,'Detailed RFP'!$H$66)</f>
        <v/>
      </c>
      <c r="F23" s="94">
        <f>IF($C$5="Fast",'Fast RFP'!$I$43,'Detailed RFP'!$I$66)</f>
        <v/>
      </c>
      <c r="G23" s="95" t="inlineStr">
        <is>
          <t>2 / 3</t>
        </is>
      </c>
    </row>
    <row r="24" ht="15" customHeight="1" s="51">
      <c r="B24" s="96" t="inlineStr">
        <is>
          <t>9. Employee Experience</t>
        </is>
      </c>
      <c r="C24" s="93" t="n">
        <v>0.04</v>
      </c>
      <c r="D24" s="94">
        <f>IF($C$5="Fast",'Fast RFP'!$G$47,'Detailed RFP'!$G$71)</f>
        <v/>
      </c>
      <c r="E24" s="94">
        <f>IF($C$5="Fast",'Fast RFP'!$H$47,'Detailed RFP'!$H$71)</f>
        <v/>
      </c>
      <c r="F24" s="94">
        <f>IF($C$5="Fast",'Fast RFP'!$I$47,'Detailed RFP'!$I$71)</f>
        <v/>
      </c>
      <c r="G24" s="95" t="inlineStr">
        <is>
          <t>1 / 3</t>
        </is>
      </c>
    </row>
    <row r="25" ht="15" customHeight="1" s="51">
      <c r="B25" s="96" t="inlineStr">
        <is>
          <t>10. References &amp; Assurance</t>
        </is>
      </c>
      <c r="C25" s="93" t="n">
        <v>0.03</v>
      </c>
      <c r="D25" s="94">
        <f>IF($C$5="Fast",'Fast RFP'!$G$50,'Detailed RFP'!$G$76)</f>
        <v/>
      </c>
      <c r="E25" s="94">
        <f>IF($C$5="Fast",'Fast RFP'!$H$50,'Detailed RFP'!$H$76)</f>
        <v/>
      </c>
      <c r="F25" s="94">
        <f>IF($C$5="Fast",'Fast RFP'!$I$50,'Detailed RFP'!$I$76)</f>
        <v/>
      </c>
      <c r="G25" s="95" t="inlineStr">
        <is>
          <t>1 / 3</t>
        </is>
      </c>
    </row>
    <row r="26" ht="15" customHeight="1" s="51">
      <c r="B26" s="90" t="inlineStr">
        <is>
          <t>Weight check (must be 100%)</t>
        </is>
      </c>
      <c r="C26" s="97">
        <f>SUM(C16:C25)</f>
        <v/>
      </c>
    </row>
    <row r="27" ht="15" customHeight="1" s="51">
      <c r="B27" s="90" t="inlineStr">
        <is>
          <t>Weighted score (0-100)</t>
        </is>
      </c>
      <c r="D27" s="98">
        <f>IF(COUNT(D16:D25)=0,"",ROUND(SUMPRODUCT($C$16:$C$25,D16:D25)/SUMPRODUCT($C$16:$C$25,--(D16:D25&lt;&gt;"")),1))</f>
        <v/>
      </c>
      <c r="E27" s="98">
        <f>IF(COUNT(E16:E25)=0,"",ROUND(SUMPRODUCT($C$16:$C$25,E16:E25)/SUMPRODUCT($C$16:$C$25,--(E16:E25&lt;&gt;"")),1))</f>
        <v/>
      </c>
      <c r="F27" s="98">
        <f>IF(COUNT(F16:F25)=0,"",ROUND(SUMPRODUCT($C$16:$C$25,F16:F25)/SUMPRODUCT($C$16:$C$25,--(F16:F25&lt;&gt;"")),1))</f>
        <v/>
      </c>
      <c r="G27" s="53" t="inlineStr">
        <is>
          <t>Weighted by section, sections not yet scored are excluded.</t>
        </is>
      </c>
    </row>
    <row r="28" ht="15" customHeight="1" s="51">
      <c r="B28" s="58" t="inlineStr">
        <is>
          <t>FX &amp; Cost Transparency alone (0-100)</t>
        </is>
      </c>
      <c r="D28" s="99">
        <f>D16</f>
        <v/>
      </c>
      <c r="E28" s="99">
        <f>E16</f>
        <v/>
      </c>
      <c r="F28" s="99">
        <f>F16</f>
        <v/>
      </c>
      <c r="G28" s="53" t="inlineStr">
        <is>
          <t>Shown separately because it is the number one consideration.</t>
        </is>
      </c>
    </row>
    <row r="29" ht="15" customHeight="1" s="51">
      <c r="B29" s="58" t="inlineStr">
        <is>
          <t>Gate status</t>
        </is>
      </c>
      <c r="D29" s="100">
        <f>C12</f>
        <v/>
      </c>
      <c r="E29" s="100">
        <f>D12</f>
        <v/>
      </c>
      <c r="F29" s="100">
        <f>E12</f>
        <v/>
      </c>
    </row>
    <row r="30" ht="15" customHeight="1" s="51">
      <c r="B30" s="90" t="inlineStr">
        <is>
          <t>Final score (0 if disqualified)</t>
        </is>
      </c>
      <c r="D30" s="101">
        <f>IF(D27="","",IF(C12="Disqualified",0,D27))</f>
        <v/>
      </c>
      <c r="E30" s="101">
        <f>IF(E27="","",IF(D12="Disqualified",0,E27))</f>
        <v/>
      </c>
      <c r="F30" s="101">
        <f>IF(F27="","",IF(E12="Disqualified",0,F27))</f>
        <v/>
      </c>
    </row>
    <row r="31" ht="15" customHeight="1" s="51">
      <c r="B31" s="90" t="inlineStr">
        <is>
          <t>Rank</t>
        </is>
      </c>
      <c r="D31" s="102">
        <f>IF(D30="","",RANK(D30,$D$30:$F$30,0))</f>
        <v/>
      </c>
      <c r="E31" s="102">
        <f>IF(E30="","",RANK(E30,$D$30:$F$30,0))</f>
        <v/>
      </c>
      <c r="F31" s="102">
        <f>IF(F30="","",RANK(F30,$D$30:$F$30,0))</f>
        <v/>
      </c>
    </row>
    <row r="32"/>
    <row r="33" ht="15" customHeight="1" s="51">
      <c r="B33" s="53" t="inlineStr">
        <is>
          <t>Decision rule: pick the highest final score. If two vendors are within 5 points, the higher FX &amp; Cost Transparency score wins.</t>
        </is>
      </c>
    </row>
  </sheetData>
  <conditionalFormatting sqref="C12:E12">
    <cfRule type="cellIs" rank="0" priority="2" equalAverage="0" operator="equal" aboveAverage="0" dxfId="11" text="" percent="0" bottom="0">
      <formula>"Disqualified"</formula>
    </cfRule>
    <cfRule type="cellIs" rank="0" priority="3" equalAverage="0" operator="equal" aboveAverage="0" dxfId="12" text="" percent="0" bottom="0">
      <formula>"Eligible"</formula>
    </cfRule>
  </conditionalFormatting>
  <conditionalFormatting sqref="C26">
    <cfRule type="expression" rank="0" priority="4" equalAverage="0" aboveAverage="0" dxfId="11" text="" percent="0" bottom="0">
      <formula>ROUND(C26,4)&lt;&gt;1</formula>
    </cfRule>
  </conditionalFormatting>
  <conditionalFormatting sqref="D31:F31">
    <cfRule type="cellIs" rank="0" priority="5" equalAverage="0" operator="equal" aboveAverage="0" dxfId="12" text="" percent="0" bottom="0">
      <formula>1</formula>
    </cfRule>
  </conditionalFormatting>
  <dataValidations count="2">
    <dataValidation sqref="C5" showDropDown="0" showInputMessage="0" showErrorMessage="0" allowBlank="0" type="list" errorStyle="stop" operator="between">
      <formula1>"Fast,Detailed"</formula1>
      <formula2>0</formula2>
    </dataValidation>
    <dataValidation sqref="C9:E11" showDropDown="0" showInputMessage="0" showErrorMessage="0" allowBlank="1" type="list" errorStyle="stop" operator="between">
      <formula1>"Yes,No"</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6.xml><?xml version="1.0" encoding="utf-8"?>
<worksheet xmlns="http://schemas.openxmlformats.org/spreadsheetml/2006/main">
  <sheetPr filterMode="0">
    <tabColor rgb="FFA9B8A0"/>
    <outlinePr summaryBelow="1" summaryRight="1"/>
    <pageSetUpPr fitToPage="0"/>
  </sheetPr>
  <dimension ref="A1:F19"/>
  <sheetViews>
    <sheetView showFormulas="0" showGridLines="0" showRowColHeaders="1" showZeros="1" rightToLeft="0" tabSelected="0" showOutlineSymbols="1" defaultGridColor="1"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baseColWidth="8" defaultColWidth="8.6796875" defaultRowHeight="15" zeroHeight="0" outlineLevelRow="0"/>
  <cols>
    <col width="3" customWidth="1" style="50" min="1" max="1"/>
    <col width="10" customWidth="1" style="50" min="2" max="2"/>
    <col width="36" customWidth="1" style="50" min="3" max="3"/>
    <col width="38" customWidth="1" style="50" min="4" max="6"/>
  </cols>
  <sheetData>
    <row r="1" ht="19.7" customHeight="1" s="51">
      <c r="B1" s="52" t="inlineStr">
        <is>
          <t>Scoring Guide</t>
        </is>
      </c>
    </row>
    <row r="2" ht="15" customHeight="1" s="51">
      <c r="B2" s="53" t="inlineStr">
        <is>
          <t>EOR Request for Proposal template. Published by Teamed (teamed.global). Free to copy and use.</t>
        </is>
      </c>
    </row>
    <row r="3" ht="15" customHeight="1" s="51">
      <c r="B3" s="58" t="inlineStr">
        <is>
          <t>Rubric for the questions that move the result. Apply the general 1 to 5 scale from the Start Here tab to everything else.</t>
        </is>
      </c>
    </row>
    <row r="4"/>
    <row r="5" ht="15" customHeight="1" s="51">
      <c r="B5" s="59" t="inlineStr">
        <is>
          <t>#</t>
        </is>
      </c>
      <c r="C5" s="59" t="inlineStr">
        <is>
          <t>Criterion</t>
        </is>
      </c>
      <c r="D5" s="59" t="inlineStr">
        <is>
          <t>Score 1</t>
        </is>
      </c>
      <c r="E5" s="59" t="inlineStr">
        <is>
          <t>Score 3</t>
        </is>
      </c>
      <c r="F5" s="59" t="inlineStr">
        <is>
          <t>Score 5</t>
        </is>
      </c>
    </row>
    <row r="6" ht="33.75" customHeight="1" s="51">
      <c r="B6" s="86" t="inlineStr">
        <is>
          <t>1.01</t>
        </is>
      </c>
      <c r="C6" s="86" t="inlineStr">
        <is>
          <t>FX reference rate</t>
        </is>
      </c>
      <c r="D6" s="66" t="inlineStr">
        <is>
          <t>'Our rate' or 'competitive rate'. No source named.</t>
        </is>
      </c>
      <c r="E6" s="66" t="inlineStr">
        <is>
          <t>Source named, fixing time not stated.</t>
        </is>
      </c>
      <c r="F6" s="66" t="inlineStr">
        <is>
          <t>Named public source and fixing time, verifiable by you.</t>
        </is>
      </c>
    </row>
    <row r="7" ht="33.75" customHeight="1" s="51">
      <c r="B7" s="86" t="inlineStr">
        <is>
          <t>1.02</t>
        </is>
      </c>
      <c r="C7" s="86" t="inlineStr">
        <is>
          <t>FX markup</t>
        </is>
      </c>
      <c r="D7" s="66" t="inlineStr">
        <is>
          <t>Refuses a number, or 'varies'.</t>
        </is>
      </c>
      <c r="E7" s="66" t="inlineStr">
        <is>
          <t>States a range or 'up to X%'.</t>
        </is>
      </c>
      <c r="F7" s="66" t="inlineStr">
        <is>
          <t>States a single number per pair. Zero, or under 0.5%.</t>
        </is>
      </c>
    </row>
    <row r="8" ht="33.75" customHeight="1" s="51">
      <c r="B8" s="86" t="inlineStr">
        <is>
          <t>1.03</t>
        </is>
      </c>
      <c r="C8" s="86" t="inlineStr">
        <is>
          <t>Contractual commitment</t>
        </is>
      </c>
      <c r="D8" s="66" t="inlineStr">
        <is>
          <t>Pricing schedule only, changeable on notice.</t>
        </is>
      </c>
      <c r="E8" s="66" t="inlineStr">
        <is>
          <t>Rate source in contract, markup not capped.</t>
        </is>
      </c>
      <c r="F8" s="66" t="inlineStr">
        <is>
          <t>Rate source and markup cap in the MSA. Clause supplied.</t>
        </is>
      </c>
    </row>
    <row r="9" ht="48.75" customHeight="1" s="51">
      <c r="B9" s="86" t="inlineStr">
        <is>
          <t>1.04</t>
        </is>
      </c>
      <c r="C9" s="86" t="inlineStr">
        <is>
          <t>Invoice transparency</t>
        </is>
      </c>
      <c r="D9" s="66" t="inlineStr">
        <is>
          <t>One bundled line per employee.</t>
        </is>
      </c>
      <c r="E9" s="66" t="inlineStr">
        <is>
          <t>Local amount and converted amount shown, rate missing.</t>
        </is>
      </c>
      <c r="F9" s="66" t="inlineStr">
        <is>
          <t>Local amount, rate and converted amount on every line. Sample invoice attached.</t>
        </is>
      </c>
    </row>
    <row r="10" ht="33.75" customHeight="1" s="51">
      <c r="B10" s="86" t="inlineStr">
        <is>
          <t>1.07</t>
        </is>
      </c>
      <c r="C10" s="86" t="inlineStr">
        <is>
          <t>Worked cost example</t>
        </is>
      </c>
      <c r="D10" s="66" t="inlineStr">
        <is>
          <t>Not completed or 'TBC'.</t>
        </is>
      </c>
      <c r="E10" s="66" t="inlineStr">
        <is>
          <t>Completed, does not reconcile to their stated markup.</t>
        </is>
      </c>
      <c r="F10" s="66" t="inlineStr">
        <is>
          <t>Completed, reconciles to 1.01 and 1.02 exactly.</t>
        </is>
      </c>
    </row>
    <row r="11" ht="48.75" customHeight="1" s="51">
      <c r="B11" s="86" t="inlineStr">
        <is>
          <t>1.08</t>
        </is>
      </c>
      <c r="C11" s="86" t="inlineStr">
        <is>
          <t>Total cost of employment</t>
        </is>
      </c>
      <c r="D11" s="66" t="inlineStr">
        <is>
          <t>Base salary plus a percentage.</t>
        </is>
      </c>
      <c r="E11" s="66" t="inlineStr">
        <is>
          <t>Statutory contributions itemised, accruals not shown.</t>
        </is>
      </c>
      <c r="F11" s="66" t="inlineStr">
        <is>
          <t>Every component itemised including 13th month, leave and severance accruals.</t>
        </is>
      </c>
    </row>
    <row r="12" ht="33.75" customHeight="1" s="51">
      <c r="B12" s="86" t="inlineStr">
        <is>
          <t>1.09</t>
        </is>
      </c>
      <c r="C12" s="86" t="inlineStr">
        <is>
          <t>Deposit</t>
        </is>
      </c>
      <c r="D12" s="66" t="inlineStr">
        <is>
          <t>Deposit required, terms vague.</t>
        </is>
      </c>
      <c r="E12" s="66" t="inlineStr">
        <is>
          <t>Deposit required, terms clear, returned within 90 days.</t>
        </is>
      </c>
      <c r="F12" s="66" t="inlineStr">
        <is>
          <t>No deposit, or one month returned within 30 days of offboarding.</t>
        </is>
      </c>
    </row>
    <row r="13" ht="33.75" customHeight="1" s="51">
      <c r="B13" s="86" t="inlineStr">
        <is>
          <t>1.11</t>
        </is>
      </c>
      <c r="C13" s="86" t="inlineStr">
        <is>
          <t>Additional fees</t>
        </is>
      </c>
      <c r="D13" s="66" t="inlineStr">
        <is>
          <t>'Quoted on request' or a long list.</t>
        </is>
      </c>
      <c r="E13" s="66" t="inlineStr">
        <is>
          <t>Listed, some amounts missing.</t>
        </is>
      </c>
      <c r="F13" s="66" t="inlineStr">
        <is>
          <t>Short, fixed list with amounts and currency. Nothing else chargeable.</t>
        </is>
      </c>
    </row>
    <row r="14" ht="33.75" customHeight="1" s="51">
      <c r="B14" s="86" t="inlineStr">
        <is>
          <t>1.17</t>
        </is>
      </c>
      <c r="C14" s="86" t="inlineStr">
        <is>
          <t>Month-end pack</t>
        </is>
      </c>
      <c r="D14" s="66" t="inlineStr">
        <is>
          <t>Not supplied.</t>
        </is>
      </c>
      <c r="E14" s="66" t="inlineStr">
        <is>
          <t>Invoice supplied, no reconciliation.</t>
        </is>
      </c>
      <c r="F14" s="66" t="inlineStr">
        <is>
          <t>Invoice, payroll register and FX reconciliation tie to the penny.</t>
        </is>
      </c>
    </row>
    <row r="15" ht="33.75" customHeight="1" s="51">
      <c r="B15" s="86" t="inlineStr">
        <is>
          <t>3.01</t>
        </is>
      </c>
      <c r="C15" s="86" t="inlineStr">
        <is>
          <t>Advisory model</t>
        </is>
      </c>
      <c r="D15" s="66" t="inlineStr">
        <is>
          <t>Ticket queue or chatbot.</t>
        </is>
      </c>
      <c r="E15" s="66" t="inlineStr">
        <is>
          <t>Named account manager who forwards to third-party lawyers.</t>
        </is>
      </c>
      <c r="F15" s="66" t="inlineStr">
        <is>
          <t>Named advisor with direct access to in-house, in-market specialists.</t>
        </is>
      </c>
    </row>
    <row r="16" ht="48.75" customHeight="1" s="51">
      <c r="B16" s="86" t="inlineStr">
        <is>
          <t>3.02</t>
        </is>
      </c>
      <c r="C16" s="86" t="inlineStr">
        <is>
          <t>Quality of advice</t>
        </is>
      </c>
      <c r="D16" s="66" t="inlineStr">
        <is>
          <t>Generic menu of options.</t>
        </is>
      </c>
      <c r="E16" s="66" t="inlineStr">
        <is>
          <t>Recommendation without reasoning.</t>
        </is>
      </c>
      <c r="F16" s="66" t="inlineStr">
        <is>
          <t>Recommendation for your circumstances, with reasoning and a redacted example.</t>
        </is>
      </c>
    </row>
    <row r="17" ht="33.75" customHeight="1" s="51">
      <c r="B17" s="86" t="inlineStr">
        <is>
          <t>3.03</t>
        </is>
      </c>
      <c r="C17" s="86" t="inlineStr">
        <is>
          <t>Termination walkthrough</t>
        </is>
      </c>
      <c r="D17" s="66" t="inlineStr">
        <is>
          <t>Vague or wrong for the country.</t>
        </is>
      </c>
      <c r="E17" s="66" t="inlineStr">
        <is>
          <t>Correct steps, no timeline or cost.</t>
        </is>
      </c>
      <c r="F17" s="66" t="inlineStr">
        <is>
          <t>Steps, timeline, documents, cost and who leads each step.</t>
        </is>
      </c>
    </row>
    <row r="18" ht="48.75" customHeight="1" s="51">
      <c r="B18" s="86" t="inlineStr">
        <is>
          <t>5.01</t>
        </is>
      </c>
      <c r="C18" s="86" t="inlineStr">
        <is>
          <t>Employing entity</t>
        </is>
      </c>
      <c r="D18" s="66" t="inlineStr">
        <is>
          <t>Will not name the entity.</t>
        </is>
      </c>
      <c r="E18" s="66" t="inlineStr">
        <is>
          <t>Partner-led, partner named.</t>
        </is>
      </c>
      <c r="F18" s="66" t="inlineStr">
        <is>
          <t>Own entity named in every country in scope, or partner named with provider accountable.</t>
        </is>
      </c>
    </row>
    <row r="19" ht="33.75" customHeight="1" s="51">
      <c r="B19" s="86" t="inlineStr">
        <is>
          <t>8.03</t>
        </is>
      </c>
      <c r="C19" s="86" t="inlineStr">
        <is>
          <t>Exit</t>
        </is>
      </c>
      <c r="D19" s="66" t="inlineStr">
        <is>
          <t>Exit fees, no handover process.</t>
        </is>
      </c>
      <c r="E19" s="66" t="inlineStr">
        <is>
          <t>No exit fees, handover undefined.</t>
        </is>
      </c>
      <c r="F19" s="66" t="inlineStr">
        <is>
          <t>No exit fees, documented handover, supports transfer to your own entity.</t>
        </is>
      </c>
    </row>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language>en-US</dc:language>
  <dcterms:created xsi:type="dcterms:W3CDTF">2026-09-22T09:19:09Z</dcterms:created>
  <dcterms:modified xsi:type="dcterms:W3CDTF">2026-10-15T14:18:21Z</dcterms:modified>
  <cp:revision>0</cp:revision>
</cp:coreProperties>
</file>